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DATA(D）\2020订单合同\TESCO大货订单\00 纸板-午阳 分工厂\宿迁禾阳\2024-3-17 029  王荣 CS425423外箱\"/>
    </mc:Choice>
  </mc:AlternateContent>
  <xr:revisionPtr revIDLastSave="0" documentId="8_{9FB5CFA9-A1F7-4A7E-BBD9-61F09B4A61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Sheet1!$A$1:$Q$88</definedName>
  </definedNames>
  <calcPr calcId="191029"/>
</workbook>
</file>

<file path=xl/calcChain.xml><?xml version="1.0" encoding="utf-8"?>
<calcChain xmlns="http://schemas.openxmlformats.org/spreadsheetml/2006/main">
  <c r="J80" i="1" l="1"/>
  <c r="I80" i="1"/>
  <c r="H80" i="1"/>
  <c r="G80" i="1"/>
  <c r="F80" i="1"/>
  <c r="E80" i="1"/>
  <c r="B80" i="1"/>
  <c r="R80" i="1" s="1"/>
  <c r="T79" i="1"/>
  <c r="S79" i="1"/>
  <c r="R79" i="1"/>
  <c r="K79" i="1"/>
  <c r="L79" i="1" s="1"/>
  <c r="T78" i="1"/>
  <c r="S78" i="1"/>
  <c r="R78" i="1"/>
  <c r="K78" i="1"/>
  <c r="L78" i="1" s="1"/>
  <c r="T77" i="1"/>
  <c r="S77" i="1"/>
  <c r="R77" i="1"/>
  <c r="K77" i="1"/>
  <c r="L77" i="1" s="1"/>
  <c r="T76" i="1"/>
  <c r="S76" i="1"/>
  <c r="R76" i="1"/>
  <c r="K76" i="1"/>
  <c r="L76" i="1" s="1"/>
  <c r="T75" i="1"/>
  <c r="S75" i="1"/>
  <c r="R75" i="1"/>
  <c r="L75" i="1"/>
  <c r="K75" i="1"/>
  <c r="T74" i="1"/>
  <c r="S74" i="1"/>
  <c r="R74" i="1"/>
  <c r="K74" i="1"/>
  <c r="L74" i="1" s="1"/>
  <c r="T73" i="1"/>
  <c r="S73" i="1"/>
  <c r="R73" i="1"/>
  <c r="K73" i="1"/>
  <c r="L73" i="1" s="1"/>
  <c r="T72" i="1"/>
  <c r="S72" i="1"/>
  <c r="R72" i="1"/>
  <c r="K72" i="1"/>
  <c r="L72" i="1" s="1"/>
  <c r="T71" i="1"/>
  <c r="S71" i="1"/>
  <c r="R71" i="1"/>
  <c r="K71" i="1"/>
  <c r="L71" i="1" s="1"/>
  <c r="T70" i="1"/>
  <c r="S70" i="1"/>
  <c r="R70" i="1"/>
  <c r="L70" i="1"/>
  <c r="K70" i="1"/>
  <c r="T69" i="1"/>
  <c r="S69" i="1"/>
  <c r="R69" i="1"/>
  <c r="L69" i="1"/>
  <c r="T68" i="1"/>
  <c r="T81" i="1" s="1"/>
  <c r="S68" i="1"/>
  <c r="R68" i="1"/>
  <c r="K68" i="1"/>
  <c r="L68" i="1" s="1"/>
  <c r="J51" i="1"/>
  <c r="I51" i="1"/>
  <c r="H51" i="1"/>
  <c r="G51" i="1"/>
  <c r="F51" i="1"/>
  <c r="E51" i="1"/>
  <c r="B51" i="1"/>
  <c r="T50" i="1"/>
  <c r="S50" i="1"/>
  <c r="R50" i="1"/>
  <c r="T49" i="1"/>
  <c r="S49" i="1"/>
  <c r="R49" i="1"/>
  <c r="K49" i="1"/>
  <c r="L49" i="1" s="1"/>
  <c r="T48" i="1"/>
  <c r="S48" i="1"/>
  <c r="R48" i="1"/>
  <c r="K48" i="1"/>
  <c r="L48" i="1" s="1"/>
  <c r="T47" i="1"/>
  <c r="S47" i="1"/>
  <c r="R47" i="1"/>
  <c r="L47" i="1"/>
  <c r="K47" i="1"/>
  <c r="T46" i="1"/>
  <c r="S46" i="1"/>
  <c r="R46" i="1"/>
  <c r="K46" i="1"/>
  <c r="L46" i="1" s="1"/>
  <c r="T45" i="1"/>
  <c r="S45" i="1"/>
  <c r="R45" i="1"/>
  <c r="K45" i="1"/>
  <c r="L45" i="1" s="1"/>
  <c r="T44" i="1"/>
  <c r="S44" i="1"/>
  <c r="R44" i="1"/>
  <c r="K44" i="1"/>
  <c r="L44" i="1" s="1"/>
  <c r="T43" i="1"/>
  <c r="S43" i="1"/>
  <c r="R43" i="1"/>
  <c r="K43" i="1"/>
  <c r="L43" i="1" s="1"/>
  <c r="T42" i="1"/>
  <c r="S42" i="1"/>
  <c r="R42" i="1"/>
  <c r="K42" i="1"/>
  <c r="L42" i="1" s="1"/>
  <c r="T41" i="1"/>
  <c r="S41" i="1"/>
  <c r="R41" i="1"/>
  <c r="K41" i="1"/>
  <c r="L41" i="1" s="1"/>
  <c r="J31" i="1"/>
  <c r="I31" i="1"/>
  <c r="H31" i="1"/>
  <c r="G31" i="1"/>
  <c r="F31" i="1"/>
  <c r="E31" i="1"/>
  <c r="B31" i="1"/>
  <c r="T30" i="1"/>
  <c r="S30" i="1"/>
  <c r="R30" i="1"/>
  <c r="T29" i="1"/>
  <c r="S29" i="1"/>
  <c r="R29" i="1"/>
  <c r="K29" i="1"/>
  <c r="L29" i="1" s="1"/>
  <c r="T28" i="1"/>
  <c r="S28" i="1"/>
  <c r="R28" i="1"/>
  <c r="K28" i="1"/>
  <c r="L28" i="1" s="1"/>
  <c r="T27" i="1"/>
  <c r="S27" i="1"/>
  <c r="R27" i="1"/>
  <c r="L27" i="1"/>
  <c r="K27" i="1"/>
  <c r="T26" i="1"/>
  <c r="S26" i="1"/>
  <c r="R26" i="1"/>
  <c r="K26" i="1"/>
  <c r="L26" i="1" s="1"/>
  <c r="T25" i="1"/>
  <c r="S25" i="1"/>
  <c r="R25" i="1"/>
  <c r="K25" i="1"/>
  <c r="L25" i="1" s="1"/>
  <c r="T24" i="1"/>
  <c r="S24" i="1"/>
  <c r="R24" i="1"/>
  <c r="K24" i="1"/>
  <c r="L24" i="1" s="1"/>
  <c r="T23" i="1"/>
  <c r="S23" i="1"/>
  <c r="R23" i="1"/>
  <c r="K23" i="1"/>
  <c r="L23" i="1" s="1"/>
  <c r="T22" i="1"/>
  <c r="S22" i="1"/>
  <c r="R22" i="1"/>
  <c r="L22" i="1"/>
  <c r="K22" i="1"/>
  <c r="T21" i="1"/>
  <c r="S21" i="1"/>
  <c r="R21" i="1"/>
  <c r="K21" i="1"/>
  <c r="L21" i="1" s="1"/>
  <c r="J10" i="1"/>
  <c r="I10" i="1"/>
  <c r="H10" i="1"/>
  <c r="G10" i="1"/>
  <c r="F10" i="1"/>
  <c r="E10" i="1"/>
  <c r="B10" i="1"/>
  <c r="T9" i="1"/>
  <c r="S9" i="1"/>
  <c r="R9" i="1"/>
  <c r="K9" i="1"/>
  <c r="L9" i="1" s="1"/>
  <c r="R32" i="1" l="1"/>
  <c r="R52" i="1"/>
  <c r="S32" i="1"/>
  <c r="T32" i="1"/>
  <c r="S81" i="1"/>
  <c r="L31" i="1"/>
  <c r="L51" i="1"/>
  <c r="L80" i="1"/>
  <c r="R81" i="1"/>
</calcChain>
</file>

<file path=xl/sharedStrings.xml><?xml version="1.0" encoding="utf-8"?>
<sst xmlns="http://schemas.openxmlformats.org/spreadsheetml/2006/main" count="159" uniqueCount="67">
  <si>
    <t>PACKING LIST</t>
  </si>
  <si>
    <t>立方数：</t>
  </si>
  <si>
    <t>CBM</t>
  </si>
  <si>
    <t>客人：</t>
  </si>
  <si>
    <t>TESCO</t>
  </si>
  <si>
    <t>毛重：</t>
  </si>
  <si>
    <t>KGS</t>
  </si>
  <si>
    <r>
      <rPr>
        <sz val="14"/>
        <rFont val="幼圆"/>
        <family val="3"/>
        <charset val="134"/>
      </rPr>
      <t>款号：</t>
    </r>
    <r>
      <rPr>
        <sz val="14"/>
        <rFont val="Arial"/>
        <family val="2"/>
      </rPr>
      <t xml:space="preserve">          </t>
    </r>
    <r>
      <rPr>
        <sz val="14"/>
        <rFont val="幼圆"/>
        <family val="3"/>
        <charset val="134"/>
      </rPr>
      <t>恒生</t>
    </r>
    <r>
      <rPr>
        <sz val="14"/>
        <rFont val="Arial"/>
        <family val="2"/>
      </rPr>
      <t xml:space="preserve">     </t>
    </r>
  </si>
  <si>
    <t>CS425423</t>
  </si>
  <si>
    <t>净重：</t>
  </si>
  <si>
    <r>
      <rPr>
        <sz val="14"/>
        <rFont val="Arial"/>
        <family val="2"/>
      </rPr>
      <t>UK</t>
    </r>
    <r>
      <rPr>
        <sz val="14"/>
        <rFont val="宋体"/>
        <family val="3"/>
        <charset val="134"/>
      </rPr>
      <t>单</t>
    </r>
  </si>
  <si>
    <t xml:space="preserve">
箱号</t>
  </si>
  <si>
    <t>数量
(箱)</t>
  </si>
  <si>
    <t>订单号</t>
  </si>
  <si>
    <t xml:space="preserve">
颜色</t>
  </si>
  <si>
    <t>双/箱</t>
  </si>
  <si>
    <t>数量
(双)</t>
  </si>
  <si>
    <t xml:space="preserve">
毛重</t>
  </si>
  <si>
    <t xml:space="preserve">
净重</t>
  </si>
  <si>
    <t>尺寸</t>
  </si>
  <si>
    <t>7</t>
  </si>
  <si>
    <t>8</t>
  </si>
  <si>
    <t>9</t>
  </si>
  <si>
    <t>10</t>
  </si>
  <si>
    <t>11</t>
  </si>
  <si>
    <t>12</t>
  </si>
  <si>
    <t>长</t>
  </si>
  <si>
    <t>宽</t>
  </si>
  <si>
    <t>高</t>
  </si>
  <si>
    <t>1-834</t>
  </si>
  <si>
    <t>460-23782</t>
  </si>
  <si>
    <t>TOTAL</t>
  </si>
  <si>
    <t>1-13</t>
  </si>
  <si>
    <t>460-23783</t>
  </si>
  <si>
    <t>14</t>
  </si>
  <si>
    <t>15-101</t>
  </si>
  <si>
    <t>102-188</t>
  </si>
  <si>
    <t>189</t>
  </si>
  <si>
    <t>190-296</t>
  </si>
  <si>
    <t>297-341</t>
  </si>
  <si>
    <t>342</t>
  </si>
  <si>
    <t>343-402</t>
  </si>
  <si>
    <t>1-60</t>
  </si>
  <si>
    <t>460-23784</t>
  </si>
  <si>
    <t>61-193</t>
  </si>
  <si>
    <t>194</t>
  </si>
  <si>
    <t>195-374</t>
  </si>
  <si>
    <t>375-527</t>
  </si>
  <si>
    <t>528</t>
  </si>
  <si>
    <t>529-625</t>
  </si>
  <si>
    <t>626</t>
  </si>
  <si>
    <t>627-686</t>
  </si>
  <si>
    <t>61</t>
  </si>
  <si>
    <t>CE单</t>
  </si>
  <si>
    <t>905-1767</t>
  </si>
  <si>
    <r>
      <rPr>
        <sz val="14"/>
        <rFont val="Arial"/>
        <family val="2"/>
      </rPr>
      <t>CE</t>
    </r>
    <r>
      <rPr>
        <sz val="14"/>
        <rFont val="宋体"/>
        <family val="3"/>
        <charset val="134"/>
      </rPr>
      <t>单</t>
    </r>
  </si>
  <si>
    <t>1-5</t>
  </si>
  <si>
    <t>6</t>
  </si>
  <si>
    <t>7-19</t>
  </si>
  <si>
    <t>20</t>
  </si>
  <si>
    <t>21-35</t>
  </si>
  <si>
    <t>36</t>
  </si>
  <si>
    <t>37-48</t>
  </si>
  <si>
    <t>49</t>
  </si>
  <si>
    <t>50-60</t>
  </si>
  <si>
    <t>62-66</t>
  </si>
  <si>
    <t xml:space="preserve">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</si>
</sst>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7" x14ac:knownFonts="1">
    <font>
      <sz val="11"/>
      <color theme="1"/>
      <name val="宋体"/>
      <charset val="134"/>
      <scheme val="minor"/>
    </font>
    <font>
      <sz val="12"/>
      <name val="幼圆"/>
      <family val="3"/>
      <charset val="134"/>
    </font>
    <font>
      <sz val="12"/>
      <name val="宋体"/>
      <family val="3"/>
      <charset val="134"/>
    </font>
    <font>
      <sz val="14"/>
      <name val="Arial"/>
      <family val="2"/>
    </font>
    <font>
      <sz val="20"/>
      <name val="幼圆"/>
      <family val="3"/>
      <charset val="134"/>
    </font>
    <font>
      <sz val="14"/>
      <name val="幼圆"/>
      <family val="3"/>
      <charset val="134"/>
    </font>
    <font>
      <b/>
      <sz val="14"/>
      <name val="Arial"/>
      <family val="2"/>
    </font>
    <font>
      <sz val="10"/>
      <name val="Verdana"/>
      <family val="2"/>
    </font>
    <font>
      <sz val="2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b/>
      <sz val="28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auto="1"/>
      </top>
      <bottom style="thin">
        <color auto="1"/>
      </bottom>
      <diagonal/>
    </border>
    <border>
      <left/>
      <right style="thin">
        <color indexed="9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 style="thin">
        <color indexed="9"/>
      </top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49" fontId="9" fillId="0" borderId="12" xfId="0" applyNumberFormat="1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49" fontId="9" fillId="0" borderId="17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/>
    </xf>
    <xf numFmtId="176" fontId="9" fillId="0" borderId="16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3" fillId="2" borderId="0" xfId="0" applyFont="1" applyFill="1">
      <alignment vertical="center"/>
    </xf>
    <xf numFmtId="0" fontId="16" fillId="0" borderId="0" xfId="0" applyFo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 shrinkToFit="1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2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85725</xdr:rowOff>
    </xdr:from>
    <xdr:to>
      <xdr:col>4</xdr:col>
      <xdr:colOff>303530</xdr:colOff>
      <xdr:row>5</xdr:row>
      <xdr:rowOff>48260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476250"/>
          <a:ext cx="1008380" cy="6197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704850</xdr:colOff>
      <xdr:row>14</xdr:row>
      <xdr:rowOff>47625</xdr:rowOff>
    </xdr:from>
    <xdr:to>
      <xdr:col>4</xdr:col>
      <xdr:colOff>284480</xdr:colOff>
      <xdr:row>17</xdr:row>
      <xdr:rowOff>10160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0" y="3238500"/>
          <a:ext cx="1008380" cy="6197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723900</xdr:colOff>
      <xdr:row>34</xdr:row>
      <xdr:rowOff>200025</xdr:rowOff>
    </xdr:from>
    <xdr:to>
      <xdr:col>4</xdr:col>
      <xdr:colOff>303530</xdr:colOff>
      <xdr:row>37</xdr:row>
      <xdr:rowOff>162560</xdr:rowOff>
    </xdr:to>
    <xdr:pic>
      <xdr:nvPicPr>
        <xdr:cNvPr id="16" name="图片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8601075"/>
          <a:ext cx="1008380" cy="6197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685800</xdr:colOff>
      <xdr:row>62</xdr:row>
      <xdr:rowOff>9525</xdr:rowOff>
    </xdr:from>
    <xdr:to>
      <xdr:col>4</xdr:col>
      <xdr:colOff>265430</xdr:colOff>
      <xdr:row>64</xdr:row>
      <xdr:rowOff>191135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1537275"/>
          <a:ext cx="1008380" cy="61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87"/>
  <sheetViews>
    <sheetView tabSelected="1" topLeftCell="A73" zoomScaleNormal="100" zoomScaleSheetLayoutView="100" workbookViewId="0">
      <selection activeCell="G91" sqref="G91"/>
    </sheetView>
  </sheetViews>
  <sheetFormatPr defaultColWidth="9" defaultRowHeight="14.4" x14ac:dyDescent="0.25"/>
  <cols>
    <col min="2" max="2" width="7.77734375" customWidth="1"/>
    <col min="3" max="3" width="9.77734375" customWidth="1"/>
    <col min="5" max="10" width="5.21875" customWidth="1"/>
    <col min="11" max="12" width="8" customWidth="1"/>
    <col min="15" max="17" width="5.77734375" customWidth="1"/>
    <col min="18" max="18" width="9.33203125"/>
  </cols>
  <sheetData>
    <row r="2" spans="1:20" s="1" customFormat="1" ht="17.25" customHeight="1" x14ac:dyDescent="0.2">
      <c r="A2" s="3"/>
      <c r="B2" s="4"/>
      <c r="C2" s="3"/>
      <c r="D2" s="3"/>
      <c r="E2" s="49" t="s">
        <v>0</v>
      </c>
      <c r="F2" s="49"/>
      <c r="G2" s="49"/>
      <c r="H2" s="49"/>
      <c r="I2" s="49"/>
      <c r="J2" s="49"/>
      <c r="K2" s="59" t="s">
        <v>1</v>
      </c>
      <c r="L2" s="60"/>
      <c r="M2" s="70">
        <v>36.54</v>
      </c>
      <c r="N2" s="71"/>
      <c r="O2" s="72"/>
      <c r="P2" s="64" t="s">
        <v>2</v>
      </c>
      <c r="Q2" s="65"/>
    </row>
    <row r="3" spans="1:20" s="1" customFormat="1" ht="17.25" customHeight="1" x14ac:dyDescent="0.2">
      <c r="A3" s="5" t="s">
        <v>3</v>
      </c>
      <c r="B3" s="57" t="s">
        <v>4</v>
      </c>
      <c r="C3" s="58"/>
      <c r="D3" s="6"/>
      <c r="E3" s="50"/>
      <c r="F3" s="50"/>
      <c r="G3" s="50"/>
      <c r="H3" s="50"/>
      <c r="I3" s="50"/>
      <c r="J3" s="50"/>
      <c r="K3" s="59" t="s">
        <v>5</v>
      </c>
      <c r="L3" s="60"/>
      <c r="M3" s="61">
        <v>2845.3</v>
      </c>
      <c r="N3" s="62"/>
      <c r="O3" s="63"/>
      <c r="P3" s="64" t="s">
        <v>6</v>
      </c>
      <c r="Q3" s="65"/>
    </row>
    <row r="4" spans="1:20" s="1" customFormat="1" ht="17.25" customHeight="1" x14ac:dyDescent="0.2">
      <c r="A4" s="5" t="s">
        <v>7</v>
      </c>
      <c r="B4" s="66" t="s">
        <v>8</v>
      </c>
      <c r="C4" s="67"/>
      <c r="D4" s="7"/>
      <c r="E4" s="50"/>
      <c r="F4" s="50"/>
      <c r="G4" s="50"/>
      <c r="H4" s="50"/>
      <c r="I4" s="50"/>
      <c r="J4" s="50"/>
      <c r="K4" s="59" t="s">
        <v>9</v>
      </c>
      <c r="L4" s="60"/>
      <c r="M4" s="61">
        <v>2122.44</v>
      </c>
      <c r="N4" s="62"/>
      <c r="O4" s="63"/>
      <c r="P4" s="64" t="s">
        <v>6</v>
      </c>
      <c r="Q4" s="65"/>
    </row>
    <row r="5" spans="1:20" s="1" customFormat="1" ht="17.25" customHeight="1" x14ac:dyDescent="0.2">
      <c r="A5" s="8"/>
      <c r="B5" s="9"/>
      <c r="C5" s="10"/>
      <c r="D5" s="11"/>
      <c r="E5" s="50"/>
      <c r="F5" s="50"/>
      <c r="G5" s="50"/>
      <c r="H5" s="50"/>
      <c r="I5" s="50"/>
      <c r="J5" s="50"/>
      <c r="K5" s="30"/>
      <c r="L5" s="31"/>
      <c r="M5" s="32"/>
      <c r="N5" s="33"/>
      <c r="O5" s="34"/>
      <c r="P5" s="35"/>
      <c r="Q5" s="40"/>
    </row>
    <row r="6" spans="1:20" s="1" customFormat="1" ht="17.25" customHeight="1" x14ac:dyDescent="0.2">
      <c r="A6" s="12" t="s">
        <v>10</v>
      </c>
      <c r="B6" s="68">
        <v>45024</v>
      </c>
      <c r="C6" s="69"/>
      <c r="D6" s="12"/>
      <c r="E6" s="50"/>
      <c r="F6" s="50"/>
      <c r="G6" s="50"/>
      <c r="H6" s="50"/>
      <c r="I6" s="50"/>
      <c r="J6" s="50"/>
      <c r="K6" s="36"/>
      <c r="L6" s="36"/>
      <c r="M6" s="37"/>
      <c r="N6" s="37"/>
      <c r="O6" s="37"/>
      <c r="P6" s="37"/>
      <c r="Q6" s="37"/>
    </row>
    <row r="7" spans="1:20" s="1" customFormat="1" ht="22.5" customHeight="1" x14ac:dyDescent="0.2">
      <c r="A7" s="55" t="s">
        <v>11</v>
      </c>
      <c r="B7" s="47" t="s">
        <v>12</v>
      </c>
      <c r="C7" s="47" t="s">
        <v>13</v>
      </c>
      <c r="D7" s="47" t="s">
        <v>14</v>
      </c>
      <c r="E7" s="52"/>
      <c r="F7" s="52"/>
      <c r="G7" s="52"/>
      <c r="H7" s="52"/>
      <c r="I7" s="52"/>
      <c r="J7" s="52"/>
      <c r="K7" s="47" t="s">
        <v>15</v>
      </c>
      <c r="L7" s="47" t="s">
        <v>16</v>
      </c>
      <c r="M7" s="47" t="s">
        <v>17</v>
      </c>
      <c r="N7" s="47" t="s">
        <v>18</v>
      </c>
      <c r="O7" s="53" t="s">
        <v>19</v>
      </c>
      <c r="P7" s="53"/>
      <c r="Q7" s="54"/>
    </row>
    <row r="8" spans="1:20" s="1" customFormat="1" ht="26.25" customHeight="1" x14ac:dyDescent="0.2">
      <c r="A8" s="56"/>
      <c r="B8" s="48"/>
      <c r="C8" s="48"/>
      <c r="D8" s="48"/>
      <c r="E8" s="14" t="s">
        <v>20</v>
      </c>
      <c r="F8" s="14" t="s">
        <v>21</v>
      </c>
      <c r="G8" s="14" t="s">
        <v>22</v>
      </c>
      <c r="H8" s="14" t="s">
        <v>23</v>
      </c>
      <c r="I8" s="14" t="s">
        <v>24</v>
      </c>
      <c r="J8" s="14" t="s">
        <v>25</v>
      </c>
      <c r="K8" s="51"/>
      <c r="L8" s="48"/>
      <c r="M8" s="48"/>
      <c r="N8" s="48"/>
      <c r="O8" s="13" t="s">
        <v>26</v>
      </c>
      <c r="P8" s="13" t="s">
        <v>27</v>
      </c>
      <c r="Q8" s="41" t="s">
        <v>28</v>
      </c>
    </row>
    <row r="9" spans="1:20" s="1" customFormat="1" ht="22.5" customHeight="1" x14ac:dyDescent="0.2">
      <c r="A9" s="15" t="s">
        <v>29</v>
      </c>
      <c r="B9" s="16">
        <v>834</v>
      </c>
      <c r="C9" s="17" t="s">
        <v>30</v>
      </c>
      <c r="D9" s="18"/>
      <c r="E9" s="19">
        <v>1</v>
      </c>
      <c r="F9" s="19">
        <v>1</v>
      </c>
      <c r="G9" s="19">
        <v>2</v>
      </c>
      <c r="H9" s="19">
        <v>1</v>
      </c>
      <c r="I9" s="19">
        <v>1</v>
      </c>
      <c r="J9" s="19">
        <v>0</v>
      </c>
      <c r="K9" s="16">
        <f>SUM(E9:J9)</f>
        <v>6</v>
      </c>
      <c r="L9" s="16">
        <f>K9*B9</f>
        <v>5004</v>
      </c>
      <c r="M9" s="38">
        <v>3.5</v>
      </c>
      <c r="N9" s="38">
        <v>2.85</v>
      </c>
      <c r="O9" s="16">
        <v>40</v>
      </c>
      <c r="P9" s="16">
        <v>33</v>
      </c>
      <c r="Q9" s="16">
        <v>33</v>
      </c>
      <c r="R9" s="1">
        <f>Q9*P9*O9*B9/1000000</f>
        <v>36.329039999999999</v>
      </c>
      <c r="S9" s="1">
        <f>M9*B9</f>
        <v>2919</v>
      </c>
      <c r="T9" s="1">
        <f>N9*B9</f>
        <v>2376.9</v>
      </c>
    </row>
    <row r="10" spans="1:20" s="1" customFormat="1" ht="22.5" customHeight="1" x14ac:dyDescent="0.2">
      <c r="A10" s="20" t="s">
        <v>31</v>
      </c>
      <c r="B10" s="21">
        <f>SUM(B9:B9)</f>
        <v>834</v>
      </c>
      <c r="C10" s="21"/>
      <c r="D10" s="22"/>
      <c r="E10" s="21">
        <f>E9*B9</f>
        <v>834</v>
      </c>
      <c r="F10" s="21">
        <f>F9*B9</f>
        <v>834</v>
      </c>
      <c r="G10" s="21">
        <f>G9*B9</f>
        <v>1668</v>
      </c>
      <c r="H10" s="21">
        <f>H9*B9</f>
        <v>834</v>
      </c>
      <c r="I10" s="21">
        <f>I9*B9</f>
        <v>834</v>
      </c>
      <c r="J10" s="21">
        <f>J9*B9</f>
        <v>0</v>
      </c>
      <c r="K10" s="21"/>
      <c r="L10" s="21"/>
      <c r="M10" s="21"/>
      <c r="N10" s="21"/>
      <c r="O10" s="21"/>
      <c r="P10" s="21"/>
      <c r="Q10" s="42"/>
    </row>
    <row r="14" spans="1:20" s="1" customFormat="1" ht="17.25" customHeight="1" x14ac:dyDescent="0.2">
      <c r="A14" s="3"/>
      <c r="B14" s="4"/>
      <c r="C14" s="3"/>
      <c r="D14" s="3"/>
      <c r="E14" s="49" t="s">
        <v>0</v>
      </c>
      <c r="F14" s="49"/>
      <c r="G14" s="49"/>
      <c r="H14" s="49"/>
      <c r="I14" s="49"/>
      <c r="J14" s="49"/>
      <c r="K14" s="59" t="s">
        <v>1</v>
      </c>
      <c r="L14" s="60"/>
      <c r="M14" s="70">
        <v>38.619999999999997</v>
      </c>
      <c r="N14" s="71"/>
      <c r="O14" s="72"/>
      <c r="P14" s="64" t="s">
        <v>2</v>
      </c>
      <c r="Q14" s="65"/>
    </row>
    <row r="15" spans="1:20" s="1" customFormat="1" ht="17.25" customHeight="1" x14ac:dyDescent="0.2">
      <c r="A15" s="5" t="s">
        <v>3</v>
      </c>
      <c r="B15" s="57" t="s">
        <v>4</v>
      </c>
      <c r="C15" s="58"/>
      <c r="D15" s="6"/>
      <c r="E15" s="50"/>
      <c r="F15" s="50"/>
      <c r="G15" s="50"/>
      <c r="H15" s="50"/>
      <c r="I15" s="50"/>
      <c r="J15" s="50"/>
      <c r="K15" s="59" t="s">
        <v>5</v>
      </c>
      <c r="L15" s="60"/>
      <c r="M15" s="61">
        <v>3943.3</v>
      </c>
      <c r="N15" s="62"/>
      <c r="O15" s="63"/>
      <c r="P15" s="64" t="s">
        <v>6</v>
      </c>
      <c r="Q15" s="65"/>
    </row>
    <row r="16" spans="1:20" s="1" customFormat="1" ht="17.25" customHeight="1" x14ac:dyDescent="0.2">
      <c r="A16" s="5" t="s">
        <v>7</v>
      </c>
      <c r="B16" s="66" t="s">
        <v>8</v>
      </c>
      <c r="C16" s="67"/>
      <c r="D16" s="7"/>
      <c r="E16" s="50"/>
      <c r="F16" s="50"/>
      <c r="G16" s="50"/>
      <c r="H16" s="50"/>
      <c r="I16" s="50"/>
      <c r="J16" s="50"/>
      <c r="K16" s="59" t="s">
        <v>9</v>
      </c>
      <c r="L16" s="60"/>
      <c r="M16" s="61">
        <v>3426.2</v>
      </c>
      <c r="N16" s="62"/>
      <c r="O16" s="63"/>
      <c r="P16" s="64" t="s">
        <v>6</v>
      </c>
      <c r="Q16" s="65"/>
    </row>
    <row r="17" spans="1:20" s="1" customFormat="1" ht="17.25" customHeight="1" x14ac:dyDescent="0.2">
      <c r="A17" s="8"/>
      <c r="B17" s="9"/>
      <c r="C17" s="10"/>
      <c r="D17" s="11"/>
      <c r="E17" s="50"/>
      <c r="F17" s="50"/>
      <c r="G17" s="50"/>
      <c r="H17" s="50"/>
      <c r="I17" s="50"/>
      <c r="J17" s="50"/>
      <c r="K17" s="30"/>
      <c r="L17" s="31"/>
      <c r="M17" s="32"/>
      <c r="N17" s="33"/>
      <c r="O17" s="34"/>
      <c r="P17" s="35"/>
      <c r="Q17" s="40"/>
    </row>
    <row r="18" spans="1:20" s="1" customFormat="1" ht="17.25" customHeight="1" x14ac:dyDescent="0.2">
      <c r="A18" s="12" t="s">
        <v>10</v>
      </c>
      <c r="B18" s="68">
        <v>45024</v>
      </c>
      <c r="C18" s="69"/>
      <c r="D18" s="12"/>
      <c r="E18" s="50"/>
      <c r="F18" s="50"/>
      <c r="G18" s="50"/>
      <c r="H18" s="50"/>
      <c r="I18" s="50"/>
      <c r="J18" s="50"/>
      <c r="K18" s="36"/>
      <c r="L18" s="36"/>
      <c r="M18" s="37"/>
      <c r="N18" s="37"/>
      <c r="O18" s="37"/>
      <c r="P18" s="37"/>
      <c r="Q18" s="37"/>
    </row>
    <row r="19" spans="1:20" s="1" customFormat="1" ht="22.5" customHeight="1" x14ac:dyDescent="0.2">
      <c r="A19" s="55" t="s">
        <v>11</v>
      </c>
      <c r="B19" s="47" t="s">
        <v>12</v>
      </c>
      <c r="C19" s="47" t="s">
        <v>13</v>
      </c>
      <c r="D19" s="47" t="s">
        <v>14</v>
      </c>
      <c r="E19" s="52"/>
      <c r="F19" s="52"/>
      <c r="G19" s="52"/>
      <c r="H19" s="52"/>
      <c r="I19" s="52"/>
      <c r="J19" s="52"/>
      <c r="K19" s="47" t="s">
        <v>15</v>
      </c>
      <c r="L19" s="47" t="s">
        <v>16</v>
      </c>
      <c r="M19" s="47" t="s">
        <v>17</v>
      </c>
      <c r="N19" s="47" t="s">
        <v>18</v>
      </c>
      <c r="O19" s="53" t="s">
        <v>19</v>
      </c>
      <c r="P19" s="53"/>
      <c r="Q19" s="54"/>
    </row>
    <row r="20" spans="1:20" s="1" customFormat="1" ht="26.25" customHeight="1" x14ac:dyDescent="0.2">
      <c r="A20" s="56"/>
      <c r="B20" s="48"/>
      <c r="C20" s="48"/>
      <c r="D20" s="48"/>
      <c r="E20" s="14" t="s">
        <v>20</v>
      </c>
      <c r="F20" s="14" t="s">
        <v>21</v>
      </c>
      <c r="G20" s="14" t="s">
        <v>22</v>
      </c>
      <c r="H20" s="14" t="s">
        <v>23</v>
      </c>
      <c r="I20" s="14" t="s">
        <v>24</v>
      </c>
      <c r="J20" s="14" t="s">
        <v>25</v>
      </c>
      <c r="K20" s="51"/>
      <c r="L20" s="48"/>
      <c r="M20" s="48"/>
      <c r="N20" s="48"/>
      <c r="O20" s="13" t="s">
        <v>26</v>
      </c>
      <c r="P20" s="13" t="s">
        <v>27</v>
      </c>
      <c r="Q20" s="41" t="s">
        <v>28</v>
      </c>
    </row>
    <row r="21" spans="1:20" s="1" customFormat="1" ht="22.5" customHeight="1" x14ac:dyDescent="0.2">
      <c r="A21" s="23" t="s">
        <v>32</v>
      </c>
      <c r="B21" s="24">
        <v>13</v>
      </c>
      <c r="C21" s="17" t="s">
        <v>33</v>
      </c>
      <c r="D21" s="25"/>
      <c r="E21" s="26">
        <v>18</v>
      </c>
      <c r="F21" s="26"/>
      <c r="G21" s="26"/>
      <c r="H21" s="26"/>
      <c r="I21" s="26"/>
      <c r="J21" s="26"/>
      <c r="K21" s="24">
        <f t="shared" ref="K21:K29" si="0">SUM(E21:J21)</f>
        <v>18</v>
      </c>
      <c r="L21" s="24">
        <f t="shared" ref="L21:L29" si="1">K21*B21</f>
        <v>234</v>
      </c>
      <c r="M21" s="39">
        <v>9.3000000000000007</v>
      </c>
      <c r="N21" s="39">
        <v>8.1</v>
      </c>
      <c r="O21" s="24">
        <v>60</v>
      </c>
      <c r="P21" s="24">
        <v>50</v>
      </c>
      <c r="Q21" s="43">
        <v>30</v>
      </c>
      <c r="R21" s="1">
        <f t="shared" ref="R21:R30" si="2">Q21*P21*O21*B21/1000000</f>
        <v>1.17</v>
      </c>
      <c r="S21" s="1">
        <f>M21*B21</f>
        <v>120.9</v>
      </c>
      <c r="T21" s="1">
        <f>N21*B21</f>
        <v>105.3</v>
      </c>
    </row>
    <row r="22" spans="1:20" s="1" customFormat="1" ht="22.5" customHeight="1" x14ac:dyDescent="0.2">
      <c r="A22" s="23" t="s">
        <v>34</v>
      </c>
      <c r="B22" s="24">
        <v>1</v>
      </c>
      <c r="C22" s="27"/>
      <c r="D22" s="25"/>
      <c r="E22" s="26">
        <v>12</v>
      </c>
      <c r="F22" s="26"/>
      <c r="G22" s="26"/>
      <c r="H22" s="26"/>
      <c r="I22" s="26"/>
      <c r="J22" s="26"/>
      <c r="K22" s="24">
        <f t="shared" si="0"/>
        <v>12</v>
      </c>
      <c r="L22" s="24">
        <f t="shared" si="1"/>
        <v>12</v>
      </c>
      <c r="M22" s="39">
        <v>9.3000000000000007</v>
      </c>
      <c r="N22" s="39">
        <v>8.1</v>
      </c>
      <c r="O22" s="24">
        <v>60</v>
      </c>
      <c r="P22" s="24">
        <v>50</v>
      </c>
      <c r="Q22" s="43">
        <v>30</v>
      </c>
      <c r="R22" s="1">
        <f t="shared" si="2"/>
        <v>0.09</v>
      </c>
      <c r="S22" s="1">
        <f t="shared" ref="S22:S30" si="3">M22*B22</f>
        <v>9.3000000000000007</v>
      </c>
      <c r="T22" s="1">
        <f t="shared" ref="T22:T30" si="4">N22*B22</f>
        <v>8.1</v>
      </c>
    </row>
    <row r="23" spans="1:20" s="1" customFormat="1" ht="22.5" customHeight="1" x14ac:dyDescent="0.2">
      <c r="A23" s="23" t="s">
        <v>35</v>
      </c>
      <c r="B23" s="24">
        <v>87</v>
      </c>
      <c r="C23" s="26"/>
      <c r="D23" s="25"/>
      <c r="E23" s="26"/>
      <c r="F23" s="26">
        <v>18</v>
      </c>
      <c r="G23" s="26"/>
      <c r="H23" s="26"/>
      <c r="I23" s="26"/>
      <c r="J23" s="26"/>
      <c r="K23" s="24">
        <f t="shared" si="0"/>
        <v>18</v>
      </c>
      <c r="L23" s="24">
        <f t="shared" si="1"/>
        <v>1566</v>
      </c>
      <c r="M23" s="39">
        <v>9.5</v>
      </c>
      <c r="N23" s="39">
        <v>8.3000000000000007</v>
      </c>
      <c r="O23" s="24">
        <v>60</v>
      </c>
      <c r="P23" s="24">
        <v>50</v>
      </c>
      <c r="Q23" s="43">
        <v>30</v>
      </c>
      <c r="R23" s="1">
        <f t="shared" si="2"/>
        <v>7.83</v>
      </c>
      <c r="S23" s="1">
        <f t="shared" si="3"/>
        <v>826.5</v>
      </c>
      <c r="T23" s="1">
        <f t="shared" si="4"/>
        <v>722.1</v>
      </c>
    </row>
    <row r="24" spans="1:20" s="1" customFormat="1" ht="22.5" customHeight="1" x14ac:dyDescent="0.2">
      <c r="A24" s="23" t="s">
        <v>36</v>
      </c>
      <c r="B24" s="24">
        <v>87</v>
      </c>
      <c r="C24" s="26"/>
      <c r="D24" s="25"/>
      <c r="E24" s="26"/>
      <c r="F24" s="26"/>
      <c r="G24" s="26">
        <v>18</v>
      </c>
      <c r="H24" s="26"/>
      <c r="I24" s="26"/>
      <c r="J24" s="26"/>
      <c r="K24" s="24">
        <f t="shared" si="0"/>
        <v>18</v>
      </c>
      <c r="L24" s="24">
        <f t="shared" si="1"/>
        <v>1566</v>
      </c>
      <c r="M24" s="39">
        <v>9.6</v>
      </c>
      <c r="N24" s="39">
        <v>8.3000000000000007</v>
      </c>
      <c r="O24" s="24">
        <v>60</v>
      </c>
      <c r="P24" s="24">
        <v>50</v>
      </c>
      <c r="Q24" s="43">
        <v>32</v>
      </c>
      <c r="R24" s="1">
        <f t="shared" si="2"/>
        <v>8.3520000000000003</v>
      </c>
      <c r="S24" s="1">
        <f t="shared" si="3"/>
        <v>835.19999999999993</v>
      </c>
      <c r="T24" s="1">
        <f t="shared" si="4"/>
        <v>722.1</v>
      </c>
    </row>
    <row r="25" spans="1:20" s="1" customFormat="1" ht="22.5" customHeight="1" x14ac:dyDescent="0.2">
      <c r="A25" s="23" t="s">
        <v>37</v>
      </c>
      <c r="B25" s="24">
        <v>1</v>
      </c>
      <c r="C25" s="26"/>
      <c r="D25" s="25"/>
      <c r="E25" s="26"/>
      <c r="F25" s="26"/>
      <c r="G25" s="26">
        <v>6</v>
      </c>
      <c r="H25" s="26"/>
      <c r="I25" s="26"/>
      <c r="J25" s="26"/>
      <c r="K25" s="24">
        <f t="shared" si="0"/>
        <v>6</v>
      </c>
      <c r="L25" s="24">
        <f t="shared" si="1"/>
        <v>6</v>
      </c>
      <c r="M25" s="39">
        <v>9.6</v>
      </c>
      <c r="N25" s="39">
        <v>8.3000000000000007</v>
      </c>
      <c r="O25" s="24">
        <v>60</v>
      </c>
      <c r="P25" s="24">
        <v>50</v>
      </c>
      <c r="Q25" s="43">
        <v>32</v>
      </c>
      <c r="R25" s="1">
        <f t="shared" si="2"/>
        <v>9.6000000000000002E-2</v>
      </c>
      <c r="S25" s="1">
        <f t="shared" si="3"/>
        <v>9.6</v>
      </c>
      <c r="T25" s="1">
        <f t="shared" si="4"/>
        <v>8.3000000000000007</v>
      </c>
    </row>
    <row r="26" spans="1:20" s="1" customFormat="1" ht="22.5" customHeight="1" x14ac:dyDescent="0.2">
      <c r="A26" s="23" t="s">
        <v>38</v>
      </c>
      <c r="B26" s="24">
        <v>107</v>
      </c>
      <c r="C26" s="26"/>
      <c r="D26" s="25"/>
      <c r="E26" s="26"/>
      <c r="F26" s="26"/>
      <c r="G26" s="26"/>
      <c r="H26" s="26">
        <v>18</v>
      </c>
      <c r="I26" s="26"/>
      <c r="J26" s="26"/>
      <c r="K26" s="24">
        <f t="shared" si="0"/>
        <v>18</v>
      </c>
      <c r="L26" s="24">
        <f t="shared" si="1"/>
        <v>1926</v>
      </c>
      <c r="M26" s="39">
        <v>10.199999999999999</v>
      </c>
      <c r="N26" s="39">
        <v>8.9</v>
      </c>
      <c r="O26" s="24">
        <v>60</v>
      </c>
      <c r="P26" s="24">
        <v>50</v>
      </c>
      <c r="Q26" s="43">
        <v>32</v>
      </c>
      <c r="R26" s="1">
        <f t="shared" si="2"/>
        <v>10.272</v>
      </c>
      <c r="S26" s="1">
        <f t="shared" si="3"/>
        <v>1091.3999999999999</v>
      </c>
      <c r="T26" s="1">
        <f t="shared" si="4"/>
        <v>952.30000000000007</v>
      </c>
    </row>
    <row r="27" spans="1:20" s="1" customFormat="1" ht="22.5" customHeight="1" x14ac:dyDescent="0.2">
      <c r="A27" s="28" t="s">
        <v>39</v>
      </c>
      <c r="B27" s="24">
        <v>45</v>
      </c>
      <c r="C27" s="26"/>
      <c r="D27" s="25"/>
      <c r="E27" s="26"/>
      <c r="F27" s="26"/>
      <c r="G27" s="26"/>
      <c r="H27" s="26"/>
      <c r="I27" s="26">
        <v>16</v>
      </c>
      <c r="J27" s="26"/>
      <c r="K27" s="24">
        <f t="shared" si="0"/>
        <v>16</v>
      </c>
      <c r="L27" s="24">
        <f t="shared" si="1"/>
        <v>720</v>
      </c>
      <c r="M27" s="39">
        <v>9.4</v>
      </c>
      <c r="N27" s="39">
        <v>8</v>
      </c>
      <c r="O27" s="24">
        <v>60</v>
      </c>
      <c r="P27" s="24">
        <v>50</v>
      </c>
      <c r="Q27" s="43">
        <v>34</v>
      </c>
      <c r="R27" s="1">
        <f t="shared" si="2"/>
        <v>4.59</v>
      </c>
      <c r="S27" s="1">
        <f t="shared" si="3"/>
        <v>423</v>
      </c>
      <c r="T27" s="1">
        <f t="shared" si="4"/>
        <v>360</v>
      </c>
    </row>
    <row r="28" spans="1:20" s="1" customFormat="1" ht="22.5" customHeight="1" x14ac:dyDescent="0.2">
      <c r="A28" s="28" t="s">
        <v>40</v>
      </c>
      <c r="B28" s="24">
        <v>1</v>
      </c>
      <c r="C28" s="26"/>
      <c r="D28" s="25"/>
      <c r="E28" s="26"/>
      <c r="F28" s="26"/>
      <c r="G28" s="26"/>
      <c r="H28" s="26"/>
      <c r="I28" s="26">
        <v>6</v>
      </c>
      <c r="J28" s="26"/>
      <c r="K28" s="24">
        <f t="shared" si="0"/>
        <v>6</v>
      </c>
      <c r="L28" s="24">
        <f t="shared" si="1"/>
        <v>6</v>
      </c>
      <c r="M28" s="39">
        <v>9.4</v>
      </c>
      <c r="N28" s="39">
        <v>8</v>
      </c>
      <c r="O28" s="24">
        <v>60</v>
      </c>
      <c r="P28" s="24">
        <v>50</v>
      </c>
      <c r="Q28" s="43">
        <v>34</v>
      </c>
      <c r="R28" s="1">
        <f t="shared" si="2"/>
        <v>0.10199999999999999</v>
      </c>
      <c r="S28" s="1">
        <f t="shared" si="3"/>
        <v>9.4</v>
      </c>
      <c r="T28" s="1">
        <f t="shared" si="4"/>
        <v>8</v>
      </c>
    </row>
    <row r="29" spans="1:20" s="1" customFormat="1" ht="22.5" customHeight="1" x14ac:dyDescent="0.2">
      <c r="A29" s="28" t="s">
        <v>41</v>
      </c>
      <c r="B29" s="24">
        <v>60</v>
      </c>
      <c r="C29" s="26"/>
      <c r="D29" s="25"/>
      <c r="E29" s="26"/>
      <c r="F29" s="26"/>
      <c r="G29" s="26"/>
      <c r="H29" s="26"/>
      <c r="I29" s="26"/>
      <c r="J29" s="26">
        <v>16</v>
      </c>
      <c r="K29" s="24">
        <f t="shared" si="0"/>
        <v>16</v>
      </c>
      <c r="L29" s="24">
        <f t="shared" si="1"/>
        <v>960</v>
      </c>
      <c r="M29" s="39">
        <v>10.3</v>
      </c>
      <c r="N29" s="39">
        <v>9</v>
      </c>
      <c r="O29" s="24">
        <v>60</v>
      </c>
      <c r="P29" s="24">
        <v>50</v>
      </c>
      <c r="Q29" s="43">
        <v>34</v>
      </c>
      <c r="R29" s="1">
        <f t="shared" si="2"/>
        <v>6.12</v>
      </c>
      <c r="S29" s="1">
        <f t="shared" si="3"/>
        <v>618</v>
      </c>
      <c r="T29" s="1">
        <f t="shared" si="4"/>
        <v>540</v>
      </c>
    </row>
    <row r="30" spans="1:20" s="1" customFormat="1" ht="22.5" customHeight="1" x14ac:dyDescent="0.2">
      <c r="A30" s="29"/>
      <c r="B30" s="24"/>
      <c r="C30" s="26"/>
      <c r="D30" s="25"/>
      <c r="E30" s="26"/>
      <c r="F30" s="26"/>
      <c r="G30" s="26"/>
      <c r="H30" s="26"/>
      <c r="I30" s="26"/>
      <c r="J30" s="26"/>
      <c r="K30" s="24"/>
      <c r="L30" s="24"/>
      <c r="M30" s="26"/>
      <c r="N30" s="26"/>
      <c r="O30" s="24"/>
      <c r="P30" s="24"/>
      <c r="Q30" s="43"/>
      <c r="R30" s="1">
        <f t="shared" si="2"/>
        <v>0</v>
      </c>
      <c r="S30" s="1">
        <f t="shared" si="3"/>
        <v>0</v>
      </c>
      <c r="T30" s="1">
        <f t="shared" si="4"/>
        <v>0</v>
      </c>
    </row>
    <row r="31" spans="1:20" s="1" customFormat="1" ht="22.5" customHeight="1" x14ac:dyDescent="0.2">
      <c r="A31" s="20" t="s">
        <v>31</v>
      </c>
      <c r="B31" s="21">
        <f>SUM(B21:B30)</f>
        <v>402</v>
      </c>
      <c r="C31" s="21"/>
      <c r="D31" s="22"/>
      <c r="E31" s="21">
        <f>E21*B21+E22</f>
        <v>246</v>
      </c>
      <c r="F31" s="21">
        <f>F23*B23</f>
        <v>1566</v>
      </c>
      <c r="G31" s="21">
        <f>G24*B24+G25</f>
        <v>1572</v>
      </c>
      <c r="H31" s="21">
        <f>H26*B26</f>
        <v>1926</v>
      </c>
      <c r="I31" s="21">
        <f>I27*B27+I28</f>
        <v>726</v>
      </c>
      <c r="J31" s="21">
        <f>J29*B29+J30</f>
        <v>960</v>
      </c>
      <c r="K31" s="21"/>
      <c r="L31" s="21">
        <f>SUM(L21:L30)</f>
        <v>6996</v>
      </c>
      <c r="M31" s="21"/>
      <c r="N31" s="21"/>
      <c r="O31" s="21"/>
      <c r="P31" s="21"/>
      <c r="Q31" s="42"/>
    </row>
    <row r="32" spans="1:20" s="2" customFormat="1" ht="15.6" x14ac:dyDescent="0.25">
      <c r="R32" s="2">
        <f>SUM(R21:R31)</f>
        <v>38.622</v>
      </c>
      <c r="S32" s="1">
        <f>SUM(S21:S31)</f>
        <v>3943.2999999999997</v>
      </c>
      <c r="T32" s="1">
        <f>SUM(T21:T31)</f>
        <v>3426.2</v>
      </c>
    </row>
    <row r="34" spans="1:20" s="1" customFormat="1" ht="17.25" customHeight="1" x14ac:dyDescent="0.2">
      <c r="A34" s="3"/>
      <c r="B34" s="4"/>
      <c r="C34" s="3"/>
      <c r="D34" s="3"/>
      <c r="E34" s="49" t="s">
        <v>0</v>
      </c>
      <c r="F34" s="49"/>
      <c r="G34" s="49"/>
      <c r="H34" s="49"/>
      <c r="I34" s="49"/>
      <c r="J34" s="49"/>
      <c r="K34" s="59" t="s">
        <v>1</v>
      </c>
      <c r="L34" s="60"/>
      <c r="M34" s="70">
        <v>65.64</v>
      </c>
      <c r="N34" s="71"/>
      <c r="O34" s="72"/>
      <c r="P34" s="64" t="s">
        <v>2</v>
      </c>
      <c r="Q34" s="65"/>
    </row>
    <row r="35" spans="1:20" s="1" customFormat="1" ht="17.25" customHeight="1" x14ac:dyDescent="0.2">
      <c r="A35" s="5" t="s">
        <v>3</v>
      </c>
      <c r="B35" s="57" t="s">
        <v>4</v>
      </c>
      <c r="C35" s="58"/>
      <c r="D35" s="6"/>
      <c r="E35" s="50"/>
      <c r="F35" s="50"/>
      <c r="G35" s="50"/>
      <c r="H35" s="50"/>
      <c r="I35" s="50"/>
      <c r="J35" s="50"/>
      <c r="K35" s="59" t="s">
        <v>5</v>
      </c>
      <c r="L35" s="60"/>
      <c r="M35" s="61"/>
      <c r="N35" s="62"/>
      <c r="O35" s="63"/>
      <c r="P35" s="64" t="s">
        <v>6</v>
      </c>
      <c r="Q35" s="65"/>
    </row>
    <row r="36" spans="1:20" s="1" customFormat="1" ht="17.25" customHeight="1" x14ac:dyDescent="0.2">
      <c r="A36" s="5" t="s">
        <v>7</v>
      </c>
      <c r="B36" s="66" t="s">
        <v>8</v>
      </c>
      <c r="C36" s="67"/>
      <c r="D36" s="7"/>
      <c r="E36" s="50"/>
      <c r="F36" s="50"/>
      <c r="G36" s="50"/>
      <c r="H36" s="50"/>
      <c r="I36" s="50"/>
      <c r="J36" s="50"/>
      <c r="K36" s="59" t="s">
        <v>9</v>
      </c>
      <c r="L36" s="60"/>
      <c r="M36" s="61"/>
      <c r="N36" s="62"/>
      <c r="O36" s="63"/>
      <c r="P36" s="64" t="s">
        <v>6</v>
      </c>
      <c r="Q36" s="65"/>
    </row>
    <row r="37" spans="1:20" s="1" customFormat="1" ht="17.25" customHeight="1" x14ac:dyDescent="0.2">
      <c r="A37" s="8"/>
      <c r="B37" s="9"/>
      <c r="C37" s="10"/>
      <c r="D37" s="11"/>
      <c r="E37" s="50"/>
      <c r="F37" s="50"/>
      <c r="G37" s="50"/>
      <c r="H37" s="50"/>
      <c r="I37" s="50"/>
      <c r="J37" s="50"/>
      <c r="K37" s="30"/>
      <c r="L37" s="31"/>
      <c r="M37" s="32"/>
      <c r="N37" s="33"/>
      <c r="O37" s="34"/>
      <c r="P37" s="35"/>
      <c r="Q37" s="40"/>
    </row>
    <row r="38" spans="1:20" s="1" customFormat="1" ht="17.25" customHeight="1" x14ac:dyDescent="0.2">
      <c r="A38" s="12" t="s">
        <v>10</v>
      </c>
      <c r="B38" s="68">
        <v>45052</v>
      </c>
      <c r="C38" s="69"/>
      <c r="D38" s="12"/>
      <c r="E38" s="50"/>
      <c r="F38" s="50"/>
      <c r="G38" s="50"/>
      <c r="H38" s="50"/>
      <c r="I38" s="50"/>
      <c r="J38" s="50"/>
      <c r="K38" s="36"/>
      <c r="L38" s="36"/>
      <c r="M38" s="37"/>
      <c r="N38" s="37"/>
      <c r="O38" s="37"/>
      <c r="P38" s="37"/>
      <c r="Q38" s="37"/>
    </row>
    <row r="39" spans="1:20" s="1" customFormat="1" ht="22.5" customHeight="1" x14ac:dyDescent="0.2">
      <c r="A39" s="55" t="s">
        <v>11</v>
      </c>
      <c r="B39" s="47" t="s">
        <v>12</v>
      </c>
      <c r="C39" s="47" t="s">
        <v>13</v>
      </c>
      <c r="D39" s="47" t="s">
        <v>14</v>
      </c>
      <c r="E39" s="52"/>
      <c r="F39" s="52"/>
      <c r="G39" s="52"/>
      <c r="H39" s="52"/>
      <c r="I39" s="52"/>
      <c r="J39" s="52"/>
      <c r="K39" s="47" t="s">
        <v>15</v>
      </c>
      <c r="L39" s="47" t="s">
        <v>16</v>
      </c>
      <c r="M39" s="47" t="s">
        <v>17</v>
      </c>
      <c r="N39" s="47" t="s">
        <v>18</v>
      </c>
      <c r="O39" s="53" t="s">
        <v>19</v>
      </c>
      <c r="P39" s="53"/>
      <c r="Q39" s="54"/>
    </row>
    <row r="40" spans="1:20" s="1" customFormat="1" ht="26.25" customHeight="1" x14ac:dyDescent="0.2">
      <c r="A40" s="56"/>
      <c r="B40" s="48"/>
      <c r="C40" s="48"/>
      <c r="D40" s="48"/>
      <c r="E40" s="14" t="s">
        <v>20</v>
      </c>
      <c r="F40" s="14" t="s">
        <v>21</v>
      </c>
      <c r="G40" s="14" t="s">
        <v>22</v>
      </c>
      <c r="H40" s="14" t="s">
        <v>23</v>
      </c>
      <c r="I40" s="14" t="s">
        <v>24</v>
      </c>
      <c r="J40" s="14" t="s">
        <v>25</v>
      </c>
      <c r="K40" s="51"/>
      <c r="L40" s="48"/>
      <c r="M40" s="48"/>
      <c r="N40" s="48"/>
      <c r="O40" s="13" t="s">
        <v>26</v>
      </c>
      <c r="P40" s="13" t="s">
        <v>27</v>
      </c>
      <c r="Q40" s="41" t="s">
        <v>28</v>
      </c>
    </row>
    <row r="41" spans="1:20" s="1" customFormat="1" ht="22.5" customHeight="1" x14ac:dyDescent="0.2">
      <c r="A41" s="23" t="s">
        <v>42</v>
      </c>
      <c r="B41" s="24">
        <v>60</v>
      </c>
      <c r="C41" s="17" t="s">
        <v>43</v>
      </c>
      <c r="D41" s="25"/>
      <c r="E41" s="26">
        <v>18</v>
      </c>
      <c r="F41" s="26"/>
      <c r="G41" s="26"/>
      <c r="H41" s="26"/>
      <c r="I41" s="26"/>
      <c r="J41" s="26"/>
      <c r="K41" s="24">
        <f>SUM(E41:J41)</f>
        <v>18</v>
      </c>
      <c r="L41" s="24">
        <f>K41*B41</f>
        <v>1080</v>
      </c>
      <c r="M41" s="39">
        <v>9.3000000000000007</v>
      </c>
      <c r="N41" s="39">
        <v>8.1</v>
      </c>
      <c r="O41" s="24">
        <v>60</v>
      </c>
      <c r="P41" s="24">
        <v>50</v>
      </c>
      <c r="Q41" s="43">
        <v>30</v>
      </c>
      <c r="R41" s="1">
        <f>Q41*P41*O41*B41/1000000</f>
        <v>5.4</v>
      </c>
      <c r="S41" s="1">
        <f>M41*B41</f>
        <v>558</v>
      </c>
      <c r="T41" s="1">
        <f>N41*B41</f>
        <v>486</v>
      </c>
    </row>
    <row r="42" spans="1:20" s="1" customFormat="1" ht="22.5" customHeight="1" x14ac:dyDescent="0.2">
      <c r="A42" s="23" t="s">
        <v>44</v>
      </c>
      <c r="B42" s="24">
        <v>133</v>
      </c>
      <c r="C42" s="26"/>
      <c r="D42" s="25"/>
      <c r="E42" s="26"/>
      <c r="F42" s="26">
        <v>18</v>
      </c>
      <c r="G42" s="26"/>
      <c r="H42" s="26"/>
      <c r="I42" s="26"/>
      <c r="J42" s="26"/>
      <c r="K42" s="24">
        <f>SUM(E42:J42)</f>
        <v>18</v>
      </c>
      <c r="L42" s="24">
        <f>K42*B42</f>
        <v>2394</v>
      </c>
      <c r="M42" s="39">
        <v>9.5</v>
      </c>
      <c r="N42" s="39">
        <v>8.3000000000000007</v>
      </c>
      <c r="O42" s="24">
        <v>60</v>
      </c>
      <c r="P42" s="24">
        <v>50</v>
      </c>
      <c r="Q42" s="43">
        <v>30</v>
      </c>
      <c r="R42" s="1">
        <f>Q42*P42*O42*B42/1000000</f>
        <v>11.97</v>
      </c>
      <c r="S42" s="1">
        <f>M42*B42</f>
        <v>1263.5</v>
      </c>
      <c r="T42" s="1">
        <f>N42*B42</f>
        <v>1103.9000000000001</v>
      </c>
    </row>
    <row r="43" spans="1:20" s="1" customFormat="1" ht="22.5" customHeight="1" x14ac:dyDescent="0.2">
      <c r="A43" s="23" t="s">
        <v>45</v>
      </c>
      <c r="B43" s="24">
        <v>1</v>
      </c>
      <c r="C43" s="26"/>
      <c r="D43" s="25"/>
      <c r="E43" s="26"/>
      <c r="F43" s="26">
        <v>6</v>
      </c>
      <c r="G43" s="26"/>
      <c r="H43" s="26"/>
      <c r="I43" s="26"/>
      <c r="J43" s="26"/>
      <c r="K43" s="24">
        <f>SUM(E43:J43)</f>
        <v>6</v>
      </c>
      <c r="L43" s="24">
        <f>K43*B43</f>
        <v>6</v>
      </c>
      <c r="M43" s="39">
        <v>9.5</v>
      </c>
      <c r="N43" s="39">
        <v>8.3000000000000007</v>
      </c>
      <c r="O43" s="24">
        <v>60</v>
      </c>
      <c r="P43" s="24">
        <v>50</v>
      </c>
      <c r="Q43" s="43">
        <v>30</v>
      </c>
      <c r="R43" s="1">
        <f>Q43*P43*O43*B43/1000000</f>
        <v>0.09</v>
      </c>
      <c r="S43" s="1">
        <f>M43*B43</f>
        <v>9.5</v>
      </c>
      <c r="T43" s="1">
        <f>N43*B43</f>
        <v>8.3000000000000007</v>
      </c>
    </row>
    <row r="44" spans="1:20" s="1" customFormat="1" ht="22.5" customHeight="1" x14ac:dyDescent="0.2">
      <c r="A44" s="23" t="s">
        <v>46</v>
      </c>
      <c r="B44" s="24">
        <v>180</v>
      </c>
      <c r="C44" s="26"/>
      <c r="D44" s="25"/>
      <c r="E44" s="26"/>
      <c r="F44" s="26"/>
      <c r="G44" s="26">
        <v>18</v>
      </c>
      <c r="H44" s="26"/>
      <c r="I44" s="26"/>
      <c r="J44" s="26"/>
      <c r="K44" s="24">
        <f>SUM(E44:J44)</f>
        <v>18</v>
      </c>
      <c r="L44" s="24">
        <f>K44*B44</f>
        <v>3240</v>
      </c>
      <c r="M44" s="39">
        <v>9.6</v>
      </c>
      <c r="N44" s="39">
        <v>8.3000000000000007</v>
      </c>
      <c r="O44" s="24">
        <v>60</v>
      </c>
      <c r="P44" s="24">
        <v>50</v>
      </c>
      <c r="Q44" s="43">
        <v>32</v>
      </c>
      <c r="R44" s="1">
        <f>Q44*P44*O44*B44/1000000</f>
        <v>17.28</v>
      </c>
      <c r="S44" s="1">
        <f>M44*B44</f>
        <v>1728</v>
      </c>
      <c r="T44" s="1">
        <f>N44*B44</f>
        <v>1494.0000000000002</v>
      </c>
    </row>
    <row r="45" spans="1:20" s="1" customFormat="1" ht="22.5" customHeight="1" x14ac:dyDescent="0.2">
      <c r="A45" s="23" t="s">
        <v>47</v>
      </c>
      <c r="B45" s="24">
        <v>153</v>
      </c>
      <c r="C45" s="26"/>
      <c r="D45" s="25"/>
      <c r="E45" s="26"/>
      <c r="F45" s="26"/>
      <c r="G45" s="26"/>
      <c r="H45" s="26">
        <v>18</v>
      </c>
      <c r="I45" s="26"/>
      <c r="J45" s="26"/>
      <c r="K45" s="24">
        <f t="shared" ref="K45:K49" si="5">SUM(E45:J45)</f>
        <v>18</v>
      </c>
      <c r="L45" s="24">
        <f t="shared" ref="L45:L49" si="6">K45*B45</f>
        <v>2754</v>
      </c>
      <c r="M45" s="39">
        <v>10.199999999999999</v>
      </c>
      <c r="N45" s="39">
        <v>8.9</v>
      </c>
      <c r="O45" s="24">
        <v>60</v>
      </c>
      <c r="P45" s="24">
        <v>50</v>
      </c>
      <c r="Q45" s="43">
        <v>32</v>
      </c>
      <c r="R45" s="1">
        <f t="shared" ref="R45:R50" si="7">Q45*P45*O45*B45/1000000</f>
        <v>14.688000000000001</v>
      </c>
      <c r="S45" s="1">
        <f>M45*B45</f>
        <v>1560.6</v>
      </c>
      <c r="T45" s="1">
        <f>N45*B45</f>
        <v>1361.7</v>
      </c>
    </row>
    <row r="46" spans="1:20" s="1" customFormat="1" ht="22.5" customHeight="1" x14ac:dyDescent="0.2">
      <c r="A46" s="28" t="s">
        <v>48</v>
      </c>
      <c r="B46" s="24">
        <v>1</v>
      </c>
      <c r="C46" s="26"/>
      <c r="D46" s="25"/>
      <c r="E46" s="26"/>
      <c r="F46" s="26"/>
      <c r="G46" s="26"/>
      <c r="H46" s="26">
        <v>6</v>
      </c>
      <c r="I46" s="26"/>
      <c r="J46" s="26"/>
      <c r="K46" s="24">
        <f t="shared" si="5"/>
        <v>6</v>
      </c>
      <c r="L46" s="24">
        <f t="shared" si="6"/>
        <v>6</v>
      </c>
      <c r="M46" s="39">
        <v>10.199999999999999</v>
      </c>
      <c r="N46" s="39">
        <v>8.9</v>
      </c>
      <c r="O46" s="24">
        <v>60</v>
      </c>
      <c r="P46" s="24">
        <v>50</v>
      </c>
      <c r="Q46" s="43">
        <v>32</v>
      </c>
      <c r="R46" s="1">
        <f t="shared" si="7"/>
        <v>9.6000000000000002E-2</v>
      </c>
      <c r="S46" s="1">
        <f>M47*B46</f>
        <v>9.4</v>
      </c>
      <c r="T46" s="1">
        <f>N47*B46</f>
        <v>8</v>
      </c>
    </row>
    <row r="47" spans="1:20" s="1" customFormat="1" ht="22.5" customHeight="1" x14ac:dyDescent="0.2">
      <c r="A47" s="28" t="s">
        <v>49</v>
      </c>
      <c r="B47" s="24">
        <v>97</v>
      </c>
      <c r="C47" s="26"/>
      <c r="D47" s="25"/>
      <c r="E47" s="26"/>
      <c r="F47" s="26"/>
      <c r="G47" s="26"/>
      <c r="H47" s="26"/>
      <c r="I47" s="26">
        <v>16</v>
      </c>
      <c r="J47" s="26"/>
      <c r="K47" s="24">
        <f t="shared" si="5"/>
        <v>16</v>
      </c>
      <c r="L47" s="24">
        <f t="shared" si="6"/>
        <v>1552</v>
      </c>
      <c r="M47" s="39">
        <v>9.4</v>
      </c>
      <c r="N47" s="39">
        <v>8</v>
      </c>
      <c r="O47" s="24">
        <v>60</v>
      </c>
      <c r="P47" s="24">
        <v>50</v>
      </c>
      <c r="Q47" s="43">
        <v>34</v>
      </c>
      <c r="R47" s="1">
        <f t="shared" si="7"/>
        <v>9.8940000000000001</v>
      </c>
      <c r="S47" s="1">
        <f>M48*B47</f>
        <v>911.80000000000007</v>
      </c>
      <c r="T47" s="1">
        <f>N48*B47</f>
        <v>776</v>
      </c>
    </row>
    <row r="48" spans="1:20" s="1" customFormat="1" ht="22.5" customHeight="1" x14ac:dyDescent="0.2">
      <c r="A48" s="28" t="s">
        <v>50</v>
      </c>
      <c r="B48" s="24">
        <v>1</v>
      </c>
      <c r="C48" s="26"/>
      <c r="D48" s="25"/>
      <c r="E48" s="26"/>
      <c r="F48" s="26"/>
      <c r="G48" s="26"/>
      <c r="H48" s="26"/>
      <c r="I48" s="26">
        <v>8</v>
      </c>
      <c r="J48" s="26"/>
      <c r="K48" s="24">
        <f t="shared" si="5"/>
        <v>8</v>
      </c>
      <c r="L48" s="24">
        <f t="shared" si="6"/>
        <v>8</v>
      </c>
      <c r="M48" s="39">
        <v>9.4</v>
      </c>
      <c r="N48" s="39">
        <v>8</v>
      </c>
      <c r="O48" s="24">
        <v>60</v>
      </c>
      <c r="P48" s="24">
        <v>50</v>
      </c>
      <c r="Q48" s="43">
        <v>34</v>
      </c>
      <c r="R48" s="1">
        <f t="shared" si="7"/>
        <v>0.10199999999999999</v>
      </c>
      <c r="S48" s="1">
        <f>M49*B48</f>
        <v>10.3</v>
      </c>
      <c r="T48" s="1">
        <f>N49*B48</f>
        <v>9</v>
      </c>
    </row>
    <row r="49" spans="1:20" s="1" customFormat="1" ht="22.5" customHeight="1" x14ac:dyDescent="0.2">
      <c r="A49" s="28" t="s">
        <v>51</v>
      </c>
      <c r="B49" s="24">
        <v>60</v>
      </c>
      <c r="C49" s="26"/>
      <c r="D49" s="25"/>
      <c r="E49" s="26"/>
      <c r="F49" s="26"/>
      <c r="G49" s="26"/>
      <c r="H49" s="26"/>
      <c r="I49" s="26"/>
      <c r="J49" s="26">
        <v>16</v>
      </c>
      <c r="K49" s="24">
        <f t="shared" si="5"/>
        <v>16</v>
      </c>
      <c r="L49" s="24">
        <f t="shared" si="6"/>
        <v>960</v>
      </c>
      <c r="M49" s="39">
        <v>10.3</v>
      </c>
      <c r="N49" s="39">
        <v>9</v>
      </c>
      <c r="O49" s="24">
        <v>60</v>
      </c>
      <c r="P49" s="24">
        <v>50</v>
      </c>
      <c r="Q49" s="43">
        <v>34</v>
      </c>
      <c r="R49" s="1">
        <f t="shared" si="7"/>
        <v>6.12</v>
      </c>
      <c r="S49" s="1" t="e">
        <f>#REF!*B49</f>
        <v>#REF!</v>
      </c>
      <c r="T49" s="1" t="e">
        <f>#REF!*B49</f>
        <v>#REF!</v>
      </c>
    </row>
    <row r="50" spans="1:20" s="1" customFormat="1" ht="22.5" customHeight="1" x14ac:dyDescent="0.2">
      <c r="A50" s="29"/>
      <c r="B50" s="24"/>
      <c r="C50" s="26"/>
      <c r="D50" s="25"/>
      <c r="E50" s="26"/>
      <c r="F50" s="26"/>
      <c r="G50" s="26"/>
      <c r="H50" s="26"/>
      <c r="I50" s="26"/>
      <c r="J50" s="26"/>
      <c r="K50" s="24"/>
      <c r="L50" s="24"/>
      <c r="M50" s="26"/>
      <c r="N50" s="26"/>
      <c r="O50" s="24"/>
      <c r="P50" s="24"/>
      <c r="Q50" s="43"/>
      <c r="R50" s="1">
        <f t="shared" si="7"/>
        <v>0</v>
      </c>
      <c r="S50" s="1">
        <f>M50*B50</f>
        <v>0</v>
      </c>
      <c r="T50" s="1">
        <f>N50*B50</f>
        <v>0</v>
      </c>
    </row>
    <row r="51" spans="1:20" s="1" customFormat="1" ht="22.5" customHeight="1" x14ac:dyDescent="0.2">
      <c r="A51" s="20" t="s">
        <v>31</v>
      </c>
      <c r="B51" s="21">
        <f>SUM(B41:B50)</f>
        <v>686</v>
      </c>
      <c r="C51" s="21"/>
      <c r="D51" s="22"/>
      <c r="E51" s="21">
        <f>E41*B41</f>
        <v>1080</v>
      </c>
      <c r="F51" s="21">
        <f>F42*B42+F43</f>
        <v>2400</v>
      </c>
      <c r="G51" s="21">
        <f>G44*B44</f>
        <v>3240</v>
      </c>
      <c r="H51" s="21">
        <f>H45*B45+H46</f>
        <v>2760</v>
      </c>
      <c r="I51" s="21">
        <f>I47*B47+I48</f>
        <v>1560</v>
      </c>
      <c r="J51" s="21">
        <f>J49*B49+J50</f>
        <v>960</v>
      </c>
      <c r="K51" s="21"/>
      <c r="L51" s="21">
        <f>SUM(L41:L50)</f>
        <v>12000</v>
      </c>
      <c r="M51" s="21"/>
      <c r="N51" s="21"/>
      <c r="O51" s="21"/>
      <c r="P51" s="21"/>
      <c r="Q51" s="42"/>
    </row>
    <row r="52" spans="1:20" s="2" customFormat="1" ht="15.6" x14ac:dyDescent="0.25">
      <c r="R52" s="2">
        <f>SUM(R41:R51)</f>
        <v>65.64</v>
      </c>
    </row>
    <row r="54" spans="1:20" s="2" customFormat="1" ht="15.6" x14ac:dyDescent="0.25"/>
    <row r="56" spans="1:20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20" ht="36.6" x14ac:dyDescent="0.25">
      <c r="A57" s="44"/>
      <c r="B57" s="44"/>
      <c r="C57" s="44"/>
      <c r="D57" s="44"/>
      <c r="E57" s="44"/>
      <c r="F57" s="44"/>
      <c r="G57" s="45" t="s">
        <v>53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</row>
    <row r="58" spans="1:20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61" spans="1:20" s="1" customFormat="1" ht="17.25" customHeight="1" x14ac:dyDescent="0.2">
      <c r="A61" s="3"/>
      <c r="B61" s="4"/>
      <c r="C61" s="3"/>
      <c r="D61" s="3"/>
      <c r="E61" s="49" t="s">
        <v>0</v>
      </c>
      <c r="F61" s="49"/>
      <c r="G61" s="49"/>
      <c r="H61" s="49"/>
      <c r="I61" s="49"/>
      <c r="J61" s="49"/>
      <c r="K61" s="59" t="s">
        <v>1</v>
      </c>
      <c r="L61" s="60"/>
      <c r="M61" s="70">
        <v>6.42</v>
      </c>
      <c r="N61" s="71"/>
      <c r="O61" s="72"/>
      <c r="P61" s="64" t="s">
        <v>2</v>
      </c>
      <c r="Q61" s="65"/>
    </row>
    <row r="62" spans="1:20" s="1" customFormat="1" ht="17.25" customHeight="1" x14ac:dyDescent="0.2">
      <c r="A62" s="5" t="s">
        <v>3</v>
      </c>
      <c r="B62" s="57" t="s">
        <v>4</v>
      </c>
      <c r="C62" s="58"/>
      <c r="D62" s="6"/>
      <c r="E62" s="50"/>
      <c r="F62" s="50"/>
      <c r="G62" s="50"/>
      <c r="H62" s="50"/>
      <c r="I62" s="50"/>
      <c r="J62" s="50"/>
      <c r="K62" s="59" t="s">
        <v>5</v>
      </c>
      <c r="L62" s="60"/>
      <c r="M62" s="61">
        <v>649.6</v>
      </c>
      <c r="N62" s="62"/>
      <c r="O62" s="63"/>
      <c r="P62" s="64" t="s">
        <v>6</v>
      </c>
      <c r="Q62" s="65"/>
    </row>
    <row r="63" spans="1:20" s="1" customFormat="1" ht="17.25" customHeight="1" x14ac:dyDescent="0.2">
      <c r="A63" s="5" t="s">
        <v>7</v>
      </c>
      <c r="B63" s="66" t="s">
        <v>54</v>
      </c>
      <c r="C63" s="67"/>
      <c r="D63" s="7"/>
      <c r="E63" s="50"/>
      <c r="F63" s="50"/>
      <c r="G63" s="50"/>
      <c r="H63" s="50"/>
      <c r="I63" s="50"/>
      <c r="J63" s="50"/>
      <c r="K63" s="59" t="s">
        <v>9</v>
      </c>
      <c r="L63" s="60"/>
      <c r="M63" s="61">
        <v>563.29999999999995</v>
      </c>
      <c r="N63" s="62"/>
      <c r="O63" s="63"/>
      <c r="P63" s="64" t="s">
        <v>6</v>
      </c>
      <c r="Q63" s="65"/>
    </row>
    <row r="64" spans="1:20" s="1" customFormat="1" ht="17.25" customHeight="1" x14ac:dyDescent="0.2">
      <c r="A64" s="8"/>
      <c r="B64" s="9"/>
      <c r="C64" s="10"/>
      <c r="D64" s="11"/>
      <c r="E64" s="50"/>
      <c r="F64" s="50"/>
      <c r="G64" s="50"/>
      <c r="H64" s="50"/>
      <c r="I64" s="50"/>
      <c r="J64" s="50"/>
      <c r="K64" s="30"/>
      <c r="L64" s="31"/>
      <c r="M64" s="32"/>
      <c r="N64" s="33"/>
      <c r="O64" s="34"/>
      <c r="P64" s="35"/>
      <c r="Q64" s="40"/>
    </row>
    <row r="65" spans="1:20" s="1" customFormat="1" ht="17.25" customHeight="1" x14ac:dyDescent="0.2">
      <c r="A65" s="12" t="s">
        <v>55</v>
      </c>
      <c r="B65" s="68">
        <v>45052</v>
      </c>
      <c r="C65" s="69"/>
      <c r="D65" s="12"/>
      <c r="E65" s="50"/>
      <c r="F65" s="50"/>
      <c r="G65" s="50"/>
      <c r="H65" s="50"/>
      <c r="I65" s="50"/>
      <c r="J65" s="50"/>
      <c r="K65" s="36"/>
      <c r="L65" s="36"/>
      <c r="M65" s="37"/>
      <c r="N65" s="37"/>
      <c r="O65" s="37"/>
      <c r="P65" s="37"/>
      <c r="Q65" s="37"/>
    </row>
    <row r="66" spans="1:20" s="1" customFormat="1" ht="22.5" customHeight="1" x14ac:dyDescent="0.2">
      <c r="A66" s="55" t="s">
        <v>11</v>
      </c>
      <c r="B66" s="47" t="s">
        <v>12</v>
      </c>
      <c r="C66" s="47" t="s">
        <v>13</v>
      </c>
      <c r="D66" s="47" t="s">
        <v>14</v>
      </c>
      <c r="E66" s="52"/>
      <c r="F66" s="52"/>
      <c r="G66" s="52"/>
      <c r="H66" s="52"/>
      <c r="I66" s="52"/>
      <c r="J66" s="52"/>
      <c r="K66" s="47" t="s">
        <v>15</v>
      </c>
      <c r="L66" s="47" t="s">
        <v>16</v>
      </c>
      <c r="M66" s="47" t="s">
        <v>17</v>
      </c>
      <c r="N66" s="47" t="s">
        <v>18</v>
      </c>
      <c r="O66" s="53" t="s">
        <v>19</v>
      </c>
      <c r="P66" s="53"/>
      <c r="Q66" s="54"/>
    </row>
    <row r="67" spans="1:20" s="1" customFormat="1" ht="26.25" customHeight="1" x14ac:dyDescent="0.2">
      <c r="A67" s="56"/>
      <c r="B67" s="48"/>
      <c r="C67" s="48"/>
      <c r="D67" s="48"/>
      <c r="E67" s="14" t="s">
        <v>20</v>
      </c>
      <c r="F67" s="14" t="s">
        <v>21</v>
      </c>
      <c r="G67" s="14" t="s">
        <v>22</v>
      </c>
      <c r="H67" s="14" t="s">
        <v>23</v>
      </c>
      <c r="I67" s="14" t="s">
        <v>24</v>
      </c>
      <c r="J67" s="14" t="s">
        <v>25</v>
      </c>
      <c r="K67" s="51"/>
      <c r="L67" s="48"/>
      <c r="M67" s="48"/>
      <c r="N67" s="48"/>
      <c r="O67" s="13" t="s">
        <v>26</v>
      </c>
      <c r="P67" s="13" t="s">
        <v>27</v>
      </c>
      <c r="Q67" s="41" t="s">
        <v>28</v>
      </c>
    </row>
    <row r="68" spans="1:20" s="1" customFormat="1" ht="22.5" customHeight="1" x14ac:dyDescent="0.2">
      <c r="A68" s="23" t="s">
        <v>56</v>
      </c>
      <c r="B68" s="24">
        <v>5</v>
      </c>
      <c r="C68" s="17"/>
      <c r="D68" s="25"/>
      <c r="E68" s="26">
        <v>18</v>
      </c>
      <c r="F68" s="26"/>
      <c r="G68" s="26"/>
      <c r="H68" s="26"/>
      <c r="I68" s="26"/>
      <c r="J68" s="26"/>
      <c r="K68" s="24">
        <f>SUM(E68:J68)</f>
        <v>18</v>
      </c>
      <c r="L68" s="24">
        <f>K68*B68</f>
        <v>90</v>
      </c>
      <c r="M68" s="39">
        <v>9.3000000000000007</v>
      </c>
      <c r="N68" s="39">
        <v>8.1</v>
      </c>
      <c r="O68" s="24">
        <v>60</v>
      </c>
      <c r="P68" s="24">
        <v>50</v>
      </c>
      <c r="Q68" s="43">
        <v>30</v>
      </c>
      <c r="R68" s="1">
        <f>Q68*P68*O68*B68/1000000</f>
        <v>0.45</v>
      </c>
      <c r="S68" s="1">
        <f>M68*B68</f>
        <v>46.5</v>
      </c>
      <c r="T68" s="1">
        <f>N68*B68</f>
        <v>40.5</v>
      </c>
    </row>
    <row r="69" spans="1:20" s="1" customFormat="1" ht="22.5" customHeight="1" x14ac:dyDescent="0.2">
      <c r="A69" s="23" t="s">
        <v>57</v>
      </c>
      <c r="B69" s="24">
        <v>1</v>
      </c>
      <c r="C69" s="27"/>
      <c r="D69" s="25"/>
      <c r="E69" s="26">
        <v>10</v>
      </c>
      <c r="F69" s="26"/>
      <c r="G69" s="26"/>
      <c r="H69" s="26"/>
      <c r="I69" s="26"/>
      <c r="J69" s="26"/>
      <c r="K69" s="24"/>
      <c r="L69" s="24">
        <f>K69*B69</f>
        <v>0</v>
      </c>
      <c r="M69" s="39">
        <v>9.3000000000000007</v>
      </c>
      <c r="N69" s="39">
        <v>8.1</v>
      </c>
      <c r="O69" s="24">
        <v>60</v>
      </c>
      <c r="P69" s="24">
        <v>50</v>
      </c>
      <c r="Q69" s="43">
        <v>30</v>
      </c>
      <c r="R69" s="1">
        <f>Q69*P69*O69*B69/1000000</f>
        <v>0.09</v>
      </c>
      <c r="S69" s="1">
        <f t="shared" ref="S69:S79" si="8">M69*B69</f>
        <v>9.3000000000000007</v>
      </c>
      <c r="T69" s="1">
        <f t="shared" ref="T69:T79" si="9">N69*B69</f>
        <v>8.1</v>
      </c>
    </row>
    <row r="70" spans="1:20" s="1" customFormat="1" ht="22.5" customHeight="1" x14ac:dyDescent="0.2">
      <c r="A70" s="23" t="s">
        <v>58</v>
      </c>
      <c r="B70" s="24">
        <v>13</v>
      </c>
      <c r="C70" s="26"/>
      <c r="D70" s="25"/>
      <c r="E70" s="26"/>
      <c r="F70" s="26">
        <v>18</v>
      </c>
      <c r="G70" s="26"/>
      <c r="H70" s="26"/>
      <c r="I70" s="26"/>
      <c r="J70" s="26"/>
      <c r="K70" s="24">
        <f>SUM(E70:J70)</f>
        <v>18</v>
      </c>
      <c r="L70" s="24">
        <f>K70*B70</f>
        <v>234</v>
      </c>
      <c r="M70" s="39">
        <v>9.5</v>
      </c>
      <c r="N70" s="39">
        <v>8.3000000000000007</v>
      </c>
      <c r="O70" s="24">
        <v>60</v>
      </c>
      <c r="P70" s="24">
        <v>50</v>
      </c>
      <c r="Q70" s="43">
        <v>30</v>
      </c>
      <c r="R70" s="1">
        <f>Q70*P70*O70*B70/1000000</f>
        <v>1.17</v>
      </c>
      <c r="S70" s="1">
        <f t="shared" si="8"/>
        <v>123.5</v>
      </c>
      <c r="T70" s="1">
        <f t="shared" si="9"/>
        <v>107.9</v>
      </c>
    </row>
    <row r="71" spans="1:20" s="1" customFormat="1" ht="22.5" customHeight="1" x14ac:dyDescent="0.2">
      <c r="A71" s="23" t="s">
        <v>59</v>
      </c>
      <c r="B71" s="24">
        <v>1</v>
      </c>
      <c r="C71" s="26"/>
      <c r="D71" s="25"/>
      <c r="E71" s="26"/>
      <c r="F71" s="26">
        <v>11</v>
      </c>
      <c r="G71" s="26"/>
      <c r="H71" s="26"/>
      <c r="I71" s="26"/>
      <c r="J71" s="26"/>
      <c r="K71" s="24">
        <f>SUM(E71:J71)</f>
        <v>11</v>
      </c>
      <c r="L71" s="24">
        <f>K71*B71</f>
        <v>11</v>
      </c>
      <c r="M71" s="39">
        <v>9.5</v>
      </c>
      <c r="N71" s="39">
        <v>8.3000000000000007</v>
      </c>
      <c r="O71" s="24">
        <v>60</v>
      </c>
      <c r="P71" s="24">
        <v>50</v>
      </c>
      <c r="Q71" s="43">
        <v>30</v>
      </c>
      <c r="R71" s="1">
        <f>Q71*P71*O71*B71/1000000</f>
        <v>0.09</v>
      </c>
      <c r="S71" s="1">
        <f t="shared" si="8"/>
        <v>9.5</v>
      </c>
      <c r="T71" s="1">
        <f t="shared" si="9"/>
        <v>8.3000000000000007</v>
      </c>
    </row>
    <row r="72" spans="1:20" s="1" customFormat="1" ht="22.5" customHeight="1" x14ac:dyDescent="0.2">
      <c r="A72" s="23" t="s">
        <v>60</v>
      </c>
      <c r="B72" s="24">
        <v>15</v>
      </c>
      <c r="C72" s="26"/>
      <c r="D72" s="25"/>
      <c r="E72" s="26"/>
      <c r="F72" s="26"/>
      <c r="G72" s="26">
        <v>18</v>
      </c>
      <c r="H72" s="26"/>
      <c r="I72" s="26"/>
      <c r="J72" s="26"/>
      <c r="K72" s="24">
        <f>SUM(E72:J72)</f>
        <v>18</v>
      </c>
      <c r="L72" s="24">
        <f>K72*B72</f>
        <v>270</v>
      </c>
      <c r="M72" s="39">
        <v>9.6</v>
      </c>
      <c r="N72" s="39">
        <v>8.3000000000000007</v>
      </c>
      <c r="O72" s="24">
        <v>60</v>
      </c>
      <c r="P72" s="24">
        <v>50</v>
      </c>
      <c r="Q72" s="43">
        <v>32</v>
      </c>
      <c r="R72" s="1">
        <f>Q72*P72*O72*B72/1000000</f>
        <v>1.44</v>
      </c>
      <c r="S72" s="1">
        <f t="shared" si="8"/>
        <v>144</v>
      </c>
      <c r="T72" s="1">
        <f t="shared" si="9"/>
        <v>124.50000000000001</v>
      </c>
    </row>
    <row r="73" spans="1:20" s="1" customFormat="1" ht="22.5" customHeight="1" x14ac:dyDescent="0.2">
      <c r="A73" s="23" t="s">
        <v>61</v>
      </c>
      <c r="B73" s="24">
        <v>1</v>
      </c>
      <c r="C73" s="26"/>
      <c r="D73" s="25"/>
      <c r="E73" s="26"/>
      <c r="F73" s="26"/>
      <c r="G73" s="26">
        <v>10</v>
      </c>
      <c r="H73" s="26"/>
      <c r="I73" s="26"/>
      <c r="J73" s="26"/>
      <c r="K73" s="24">
        <f t="shared" ref="K73:K79" si="10">SUM(E73:J73)</f>
        <v>10</v>
      </c>
      <c r="L73" s="24">
        <f t="shared" ref="L73:L79" si="11">K73*B73</f>
        <v>10</v>
      </c>
      <c r="M73" s="39">
        <v>9.6</v>
      </c>
      <c r="N73" s="39">
        <v>8.3000000000000007</v>
      </c>
      <c r="O73" s="24">
        <v>60</v>
      </c>
      <c r="P73" s="24">
        <v>50</v>
      </c>
      <c r="Q73" s="43">
        <v>32</v>
      </c>
      <c r="R73" s="1">
        <f t="shared" ref="R73:R80" si="12">Q73*P73*O73*B73/1000000</f>
        <v>9.6000000000000002E-2</v>
      </c>
      <c r="S73" s="1">
        <f t="shared" si="8"/>
        <v>9.6</v>
      </c>
      <c r="T73" s="1">
        <f t="shared" si="9"/>
        <v>8.3000000000000007</v>
      </c>
    </row>
    <row r="74" spans="1:20" s="1" customFormat="1" ht="22.5" customHeight="1" x14ac:dyDescent="0.2">
      <c r="A74" s="23" t="s">
        <v>62</v>
      </c>
      <c r="B74" s="24">
        <v>12</v>
      </c>
      <c r="C74" s="26"/>
      <c r="D74" s="25"/>
      <c r="E74" s="26"/>
      <c r="F74" s="26"/>
      <c r="G74" s="26"/>
      <c r="H74" s="26">
        <v>18</v>
      </c>
      <c r="I74" s="26"/>
      <c r="J74" s="26"/>
      <c r="K74" s="24">
        <f t="shared" si="10"/>
        <v>18</v>
      </c>
      <c r="L74" s="24">
        <f t="shared" si="11"/>
        <v>216</v>
      </c>
      <c r="M74" s="39">
        <v>10.199999999999999</v>
      </c>
      <c r="N74" s="39">
        <v>8.9</v>
      </c>
      <c r="O74" s="24">
        <v>60</v>
      </c>
      <c r="P74" s="24">
        <v>50</v>
      </c>
      <c r="Q74" s="43">
        <v>32</v>
      </c>
      <c r="R74" s="1">
        <f t="shared" si="12"/>
        <v>1.1519999999999999</v>
      </c>
      <c r="S74" s="1">
        <f t="shared" si="8"/>
        <v>122.39999999999999</v>
      </c>
      <c r="T74" s="1">
        <f t="shared" si="9"/>
        <v>106.80000000000001</v>
      </c>
    </row>
    <row r="75" spans="1:20" s="1" customFormat="1" ht="22.5" customHeight="1" x14ac:dyDescent="0.2">
      <c r="A75" s="28" t="s">
        <v>63</v>
      </c>
      <c r="B75" s="24">
        <v>1</v>
      </c>
      <c r="C75" s="26"/>
      <c r="D75" s="25"/>
      <c r="E75" s="26"/>
      <c r="F75" s="26"/>
      <c r="G75" s="26"/>
      <c r="H75" s="26">
        <v>7</v>
      </c>
      <c r="I75" s="26"/>
      <c r="J75" s="26"/>
      <c r="K75" s="24">
        <f t="shared" si="10"/>
        <v>7</v>
      </c>
      <c r="L75" s="24">
        <f t="shared" si="11"/>
        <v>7</v>
      </c>
      <c r="M75" s="39">
        <v>10.199999999999999</v>
      </c>
      <c r="N75" s="39">
        <v>8.9</v>
      </c>
      <c r="O75" s="24">
        <v>60</v>
      </c>
      <c r="P75" s="24">
        <v>50</v>
      </c>
      <c r="Q75" s="43">
        <v>32</v>
      </c>
      <c r="R75" s="1">
        <f t="shared" si="12"/>
        <v>9.6000000000000002E-2</v>
      </c>
      <c r="S75" s="1">
        <f t="shared" si="8"/>
        <v>10.199999999999999</v>
      </c>
      <c r="T75" s="1">
        <f t="shared" si="9"/>
        <v>8.9</v>
      </c>
    </row>
    <row r="76" spans="1:20" s="1" customFormat="1" ht="22.5" customHeight="1" x14ac:dyDescent="0.2">
      <c r="A76" s="28" t="s">
        <v>64</v>
      </c>
      <c r="B76" s="24">
        <v>11</v>
      </c>
      <c r="C76" s="26"/>
      <c r="D76" s="25"/>
      <c r="E76" s="26"/>
      <c r="F76" s="26"/>
      <c r="G76" s="26"/>
      <c r="H76" s="26"/>
      <c r="I76" s="26">
        <v>16</v>
      </c>
      <c r="J76" s="26"/>
      <c r="K76" s="24">
        <f t="shared" si="10"/>
        <v>16</v>
      </c>
      <c r="L76" s="24">
        <f t="shared" si="11"/>
        <v>176</v>
      </c>
      <c r="M76" s="39">
        <v>9.4</v>
      </c>
      <c r="N76" s="39">
        <v>8</v>
      </c>
      <c r="O76" s="24">
        <v>60</v>
      </c>
      <c r="P76" s="24">
        <v>50</v>
      </c>
      <c r="Q76" s="43">
        <v>34</v>
      </c>
      <c r="R76" s="1">
        <f t="shared" si="12"/>
        <v>1.1220000000000001</v>
      </c>
      <c r="S76" s="1">
        <f t="shared" si="8"/>
        <v>103.4</v>
      </c>
      <c r="T76" s="1">
        <f t="shared" si="9"/>
        <v>88</v>
      </c>
    </row>
    <row r="77" spans="1:20" s="1" customFormat="1" ht="22.5" customHeight="1" x14ac:dyDescent="0.2">
      <c r="A77" s="28" t="s">
        <v>52</v>
      </c>
      <c r="B77" s="24">
        <v>1</v>
      </c>
      <c r="C77" s="26"/>
      <c r="D77" s="25"/>
      <c r="E77" s="26"/>
      <c r="F77" s="26"/>
      <c r="G77" s="26"/>
      <c r="H77" s="26"/>
      <c r="I77" s="26">
        <v>2</v>
      </c>
      <c r="J77" s="26"/>
      <c r="K77" s="24">
        <f t="shared" si="10"/>
        <v>2</v>
      </c>
      <c r="L77" s="24">
        <f t="shared" si="11"/>
        <v>2</v>
      </c>
      <c r="M77" s="39">
        <v>9.4</v>
      </c>
      <c r="N77" s="39">
        <v>8</v>
      </c>
      <c r="O77" s="24">
        <v>60</v>
      </c>
      <c r="P77" s="24">
        <v>50</v>
      </c>
      <c r="Q77" s="43">
        <v>34</v>
      </c>
      <c r="R77" s="1">
        <f t="shared" si="12"/>
        <v>0.10199999999999999</v>
      </c>
      <c r="S77" s="1">
        <f t="shared" si="8"/>
        <v>9.4</v>
      </c>
      <c r="T77" s="1">
        <f t="shared" si="9"/>
        <v>8</v>
      </c>
    </row>
    <row r="78" spans="1:20" s="1" customFormat="1" ht="22.5" customHeight="1" x14ac:dyDescent="0.2">
      <c r="A78" s="28" t="s">
        <v>65</v>
      </c>
      <c r="B78" s="24">
        <v>5</v>
      </c>
      <c r="C78" s="26"/>
      <c r="D78" s="25"/>
      <c r="E78" s="26"/>
      <c r="F78" s="26"/>
      <c r="G78" s="26"/>
      <c r="H78" s="26"/>
      <c r="I78" s="26"/>
      <c r="J78" s="26">
        <v>16</v>
      </c>
      <c r="K78" s="24">
        <f t="shared" si="10"/>
        <v>16</v>
      </c>
      <c r="L78" s="24">
        <f t="shared" si="11"/>
        <v>80</v>
      </c>
      <c r="M78" s="39">
        <v>10.3</v>
      </c>
      <c r="N78" s="39">
        <v>9</v>
      </c>
      <c r="O78" s="24">
        <v>60</v>
      </c>
      <c r="P78" s="24">
        <v>50</v>
      </c>
      <c r="Q78" s="43">
        <v>34</v>
      </c>
      <c r="R78" s="1">
        <f t="shared" si="12"/>
        <v>0.51</v>
      </c>
      <c r="S78" s="1">
        <f t="shared" si="8"/>
        <v>51.5</v>
      </c>
      <c r="T78" s="1">
        <f t="shared" si="9"/>
        <v>45</v>
      </c>
    </row>
    <row r="79" spans="1:20" s="1" customFormat="1" ht="22.5" customHeight="1" x14ac:dyDescent="0.2">
      <c r="A79" s="29">
        <v>67</v>
      </c>
      <c r="B79" s="24">
        <v>1</v>
      </c>
      <c r="C79" s="26"/>
      <c r="D79" s="25"/>
      <c r="E79" s="26"/>
      <c r="F79" s="26"/>
      <c r="G79" s="26"/>
      <c r="H79" s="26"/>
      <c r="I79" s="26"/>
      <c r="J79" s="26">
        <v>10</v>
      </c>
      <c r="K79" s="24">
        <f t="shared" si="10"/>
        <v>10</v>
      </c>
      <c r="L79" s="24">
        <f t="shared" si="11"/>
        <v>10</v>
      </c>
      <c r="M79" s="39">
        <v>10.3</v>
      </c>
      <c r="N79" s="39">
        <v>9</v>
      </c>
      <c r="O79" s="24">
        <v>60</v>
      </c>
      <c r="P79" s="24">
        <v>50</v>
      </c>
      <c r="Q79" s="43">
        <v>34</v>
      </c>
      <c r="R79" s="1">
        <f t="shared" si="12"/>
        <v>0.10199999999999999</v>
      </c>
      <c r="S79" s="1">
        <f t="shared" si="8"/>
        <v>10.3</v>
      </c>
      <c r="T79" s="1">
        <f t="shared" si="9"/>
        <v>9</v>
      </c>
    </row>
    <row r="80" spans="1:20" s="1" customFormat="1" ht="22.5" customHeight="1" x14ac:dyDescent="0.2">
      <c r="A80" s="20" t="s">
        <v>31</v>
      </c>
      <c r="B80" s="21">
        <f>SUM(B68:B79)</f>
        <v>67</v>
      </c>
      <c r="C80" s="21"/>
      <c r="D80" s="22"/>
      <c r="E80" s="21">
        <f>E68*B68+E69</f>
        <v>100</v>
      </c>
      <c r="F80" s="21">
        <f>F70*B70+F71</f>
        <v>245</v>
      </c>
      <c r="G80" s="21">
        <f>G72*B72+G73</f>
        <v>280</v>
      </c>
      <c r="H80" s="21">
        <f>H74*B74+H75</f>
        <v>223</v>
      </c>
      <c r="I80" s="21">
        <f>I76*B76+I77</f>
        <v>178</v>
      </c>
      <c r="J80" s="21">
        <f>J78*B78+J79</f>
        <v>90</v>
      </c>
      <c r="K80" s="21"/>
      <c r="L80" s="21">
        <f>SUM(L68:L79)</f>
        <v>1106</v>
      </c>
      <c r="M80" s="21"/>
      <c r="N80" s="21"/>
      <c r="O80" s="21"/>
      <c r="P80" s="21"/>
      <c r="Q80" s="42"/>
      <c r="R80" s="1">
        <f t="shared" si="12"/>
        <v>0</v>
      </c>
    </row>
    <row r="81" spans="1:20" s="2" customFormat="1" ht="15.6" x14ac:dyDescent="0.25">
      <c r="R81" s="2">
        <f>SUM(R68:R80)</f>
        <v>6.4200000000000008</v>
      </c>
      <c r="S81" s="2">
        <f>SUM(S68:S80)</f>
        <v>649.59999999999991</v>
      </c>
      <c r="T81" s="2">
        <f>SUM(T68:T80)</f>
        <v>563.29999999999995</v>
      </c>
    </row>
    <row r="87" spans="1:20" x14ac:dyDescent="0.25">
      <c r="A87" s="46" t="s">
        <v>66</v>
      </c>
    </row>
  </sheetData>
  <mergeCells count="92">
    <mergeCell ref="P2:Q2"/>
    <mergeCell ref="B3:C3"/>
    <mergeCell ref="K3:L3"/>
    <mergeCell ref="M3:O3"/>
    <mergeCell ref="P3:Q3"/>
    <mergeCell ref="B4:C4"/>
    <mergeCell ref="K4:L4"/>
    <mergeCell ref="M4:O4"/>
    <mergeCell ref="P4:Q4"/>
    <mergeCell ref="B6:C6"/>
    <mergeCell ref="E7:J7"/>
    <mergeCell ref="O7:Q7"/>
    <mergeCell ref="K14:L14"/>
    <mergeCell ref="M14:O14"/>
    <mergeCell ref="P14:Q14"/>
    <mergeCell ref="B15:C15"/>
    <mergeCell ref="K15:L15"/>
    <mergeCell ref="M15:O15"/>
    <mergeCell ref="P15:Q15"/>
    <mergeCell ref="M7:M8"/>
    <mergeCell ref="B16:C16"/>
    <mergeCell ref="K16:L16"/>
    <mergeCell ref="M16:O16"/>
    <mergeCell ref="P16:Q16"/>
    <mergeCell ref="B18:C18"/>
    <mergeCell ref="E19:J19"/>
    <mergeCell ref="O19:Q19"/>
    <mergeCell ref="K34:L34"/>
    <mergeCell ref="M34:O34"/>
    <mergeCell ref="P34:Q34"/>
    <mergeCell ref="D19:D20"/>
    <mergeCell ref="M19:M20"/>
    <mergeCell ref="D39:D40"/>
    <mergeCell ref="M39:M40"/>
    <mergeCell ref="B35:C35"/>
    <mergeCell ref="K35:L35"/>
    <mergeCell ref="M35:O35"/>
    <mergeCell ref="P35:Q35"/>
    <mergeCell ref="B36:C36"/>
    <mergeCell ref="K36:L36"/>
    <mergeCell ref="M36:O36"/>
    <mergeCell ref="P36:Q36"/>
    <mergeCell ref="B38:C38"/>
    <mergeCell ref="P62:Q62"/>
    <mergeCell ref="B63:C63"/>
    <mergeCell ref="K63:L63"/>
    <mergeCell ref="M63:O63"/>
    <mergeCell ref="P63:Q63"/>
    <mergeCell ref="B65:C65"/>
    <mergeCell ref="K61:L61"/>
    <mergeCell ref="M61:O61"/>
    <mergeCell ref="P61:Q61"/>
    <mergeCell ref="O66:Q66"/>
    <mergeCell ref="A7:A8"/>
    <mergeCell ref="A19:A20"/>
    <mergeCell ref="A39:A40"/>
    <mergeCell ref="A66:A67"/>
    <mergeCell ref="B7:B8"/>
    <mergeCell ref="B19:B20"/>
    <mergeCell ref="B39:B40"/>
    <mergeCell ref="B66:B67"/>
    <mergeCell ref="C7:C8"/>
    <mergeCell ref="C19:C20"/>
    <mergeCell ref="C39:C40"/>
    <mergeCell ref="C66:C67"/>
    <mergeCell ref="D7:D8"/>
    <mergeCell ref="B62:C62"/>
    <mergeCell ref="D66:D67"/>
    <mergeCell ref="K7:K8"/>
    <mergeCell ref="K19:K20"/>
    <mergeCell ref="K39:K40"/>
    <mergeCell ref="K66:K67"/>
    <mergeCell ref="L7:L8"/>
    <mergeCell ref="L19:L20"/>
    <mergeCell ref="L39:L40"/>
    <mergeCell ref="L66:L67"/>
    <mergeCell ref="E66:J66"/>
    <mergeCell ref="K62:L62"/>
    <mergeCell ref="E39:J39"/>
    <mergeCell ref="M66:M67"/>
    <mergeCell ref="N7:N8"/>
    <mergeCell ref="N19:N20"/>
    <mergeCell ref="N39:N40"/>
    <mergeCell ref="N66:N67"/>
    <mergeCell ref="E2:J6"/>
    <mergeCell ref="E14:J18"/>
    <mergeCell ref="E34:J38"/>
    <mergeCell ref="E61:J65"/>
    <mergeCell ref="M62:O62"/>
    <mergeCell ref="O39:Q39"/>
    <mergeCell ref="K2:L2"/>
    <mergeCell ref="M2:O2"/>
  </mergeCells>
  <phoneticPr fontId="15" type="noConversion"/>
  <pageMargins left="0.35416666666666702" right="0.27500000000000002" top="0.43263888888888902" bottom="0.23611111111111099" header="0.5" footer="0.5"/>
  <pageSetup paperSize="9" scale="83" orientation="portrait" r:id="rId1"/>
  <rowBreaks count="2" manualBreakCount="2">
    <brk id="32" max="16" man="1"/>
    <brk id="5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2022-09-01T07:06:00Z</dcterms:created>
  <dcterms:modified xsi:type="dcterms:W3CDTF">2024-03-22T04:10:44Z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8FFE80CA0750431C8A90215DB8341F13_13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