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/>
  <mc:AlternateContent xmlns:mc="http://schemas.openxmlformats.org/markup-compatibility/2006">
    <mc:Choice Requires="x15">
      <x15ac:absPath xmlns:x15ac="http://schemas.microsoft.com/office/spreadsheetml/2010/11/ac" url="D:\DATA(D）\2020订单合同\TESCO大货订单\00 纸板-午阳 分工厂\宿迁禾阳\2024-3-19 030 王荣 外箱\"/>
    </mc:Choice>
  </mc:AlternateContent>
  <xr:revisionPtr revIDLastSave="0" documentId="8_{F85BFDB2-DCDA-4A2A-AC1A-5608E5A0755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definedNames>
    <definedName name="_xlnm.Print_Area" localSheetId="0">Sheet1!$A$1:$Q$56</definedName>
  </definedNames>
  <calcPr calcId="191029"/>
</workbook>
</file>

<file path=xl/calcChain.xml><?xml version="1.0" encoding="utf-8"?>
<calcChain xmlns="http://schemas.openxmlformats.org/spreadsheetml/2006/main">
  <c r="J54" i="1" l="1"/>
  <c r="I54" i="1"/>
  <c r="H54" i="1"/>
  <c r="G54" i="1"/>
  <c r="F54" i="1"/>
  <c r="E54" i="1"/>
  <c r="B54" i="1"/>
  <c r="T53" i="1"/>
  <c r="S53" i="1"/>
  <c r="R53" i="1"/>
  <c r="K53" i="1"/>
  <c r="L53" i="1" s="1"/>
  <c r="T52" i="1"/>
  <c r="S52" i="1"/>
  <c r="R52" i="1"/>
  <c r="K52" i="1"/>
  <c r="L52" i="1" s="1"/>
  <c r="T51" i="1"/>
  <c r="S51" i="1"/>
  <c r="R51" i="1"/>
  <c r="K51" i="1"/>
  <c r="L51" i="1" s="1"/>
  <c r="T50" i="1"/>
  <c r="S50" i="1"/>
  <c r="R50" i="1"/>
  <c r="K50" i="1"/>
  <c r="L50" i="1" s="1"/>
  <c r="T49" i="1"/>
  <c r="S49" i="1"/>
  <c r="R49" i="1"/>
  <c r="K49" i="1"/>
  <c r="L49" i="1" s="1"/>
  <c r="T48" i="1"/>
  <c r="S48" i="1"/>
  <c r="R48" i="1"/>
  <c r="K48" i="1"/>
  <c r="L48" i="1" s="1"/>
  <c r="T47" i="1"/>
  <c r="S47" i="1"/>
  <c r="R47" i="1"/>
  <c r="K47" i="1"/>
  <c r="L47" i="1" s="1"/>
  <c r="T46" i="1"/>
  <c r="S46" i="1"/>
  <c r="R46" i="1"/>
  <c r="K46" i="1"/>
  <c r="L46" i="1" s="1"/>
  <c r="T45" i="1"/>
  <c r="S45" i="1"/>
  <c r="R45" i="1"/>
  <c r="K45" i="1"/>
  <c r="L45" i="1" s="1"/>
  <c r="T44" i="1"/>
  <c r="S44" i="1"/>
  <c r="R44" i="1"/>
  <c r="K44" i="1"/>
  <c r="L44" i="1" s="1"/>
  <c r="T43" i="1"/>
  <c r="S43" i="1"/>
  <c r="R43" i="1"/>
  <c r="K43" i="1"/>
  <c r="L43" i="1" s="1"/>
  <c r="J33" i="1"/>
  <c r="I33" i="1"/>
  <c r="H33" i="1"/>
  <c r="G33" i="1"/>
  <c r="F33" i="1"/>
  <c r="E33" i="1"/>
  <c r="B33" i="1"/>
  <c r="T32" i="1"/>
  <c r="S32" i="1"/>
  <c r="R32" i="1"/>
  <c r="K32" i="1"/>
  <c r="L32" i="1" s="1"/>
  <c r="T31" i="1"/>
  <c r="S31" i="1"/>
  <c r="R31" i="1"/>
  <c r="K31" i="1"/>
  <c r="L31" i="1" s="1"/>
  <c r="T30" i="1"/>
  <c r="S30" i="1"/>
  <c r="R30" i="1"/>
  <c r="K30" i="1"/>
  <c r="L30" i="1" s="1"/>
  <c r="T29" i="1"/>
  <c r="S29" i="1"/>
  <c r="R29" i="1"/>
  <c r="K29" i="1"/>
  <c r="L29" i="1" s="1"/>
  <c r="T28" i="1"/>
  <c r="S28" i="1"/>
  <c r="R28" i="1"/>
  <c r="K28" i="1"/>
  <c r="L28" i="1" s="1"/>
  <c r="T27" i="1"/>
  <c r="S27" i="1"/>
  <c r="R27" i="1"/>
  <c r="K27" i="1"/>
  <c r="L27" i="1" s="1"/>
  <c r="T26" i="1"/>
  <c r="S26" i="1"/>
  <c r="R26" i="1"/>
  <c r="K26" i="1"/>
  <c r="L26" i="1" s="1"/>
  <c r="T25" i="1"/>
  <c r="S25" i="1"/>
  <c r="R25" i="1"/>
  <c r="K25" i="1"/>
  <c r="L25" i="1" s="1"/>
  <c r="T24" i="1"/>
  <c r="S24" i="1"/>
  <c r="R24" i="1"/>
  <c r="K24" i="1"/>
  <c r="L24" i="1" s="1"/>
  <c r="T23" i="1"/>
  <c r="S23" i="1"/>
  <c r="R23" i="1"/>
  <c r="K23" i="1"/>
  <c r="L23" i="1" s="1"/>
  <c r="T22" i="1"/>
  <c r="S22" i="1"/>
  <c r="R22" i="1"/>
  <c r="K22" i="1"/>
  <c r="L22" i="1" s="1"/>
  <c r="T21" i="1"/>
  <c r="S21" i="1"/>
  <c r="R21" i="1"/>
  <c r="K21" i="1"/>
  <c r="L21" i="1" s="1"/>
  <c r="J10" i="1"/>
  <c r="I10" i="1"/>
  <c r="H10" i="1"/>
  <c r="G10" i="1"/>
  <c r="F10" i="1"/>
  <c r="E10" i="1"/>
  <c r="B10" i="1"/>
  <c r="T9" i="1"/>
  <c r="S9" i="1"/>
  <c r="R9" i="1"/>
  <c r="K9" i="1"/>
  <c r="L9" i="1" s="1"/>
  <c r="M2" i="1"/>
  <c r="L33" i="1" l="1"/>
  <c r="S34" i="1"/>
  <c r="R34" i="1"/>
  <c r="R55" i="1"/>
  <c r="T34" i="1"/>
  <c r="S55" i="1"/>
  <c r="T55" i="1"/>
  <c r="L54" i="1"/>
</calcChain>
</file>

<file path=xl/sharedStrings.xml><?xml version="1.0" encoding="utf-8"?>
<sst xmlns="http://schemas.openxmlformats.org/spreadsheetml/2006/main" count="118" uniqueCount="55">
  <si>
    <t>PACKING LIST</t>
  </si>
  <si>
    <t>立方数：</t>
  </si>
  <si>
    <t>CBM</t>
  </si>
  <si>
    <t>客人：</t>
  </si>
  <si>
    <t>TESCO</t>
  </si>
  <si>
    <t>毛重：</t>
  </si>
  <si>
    <t>KGS</t>
  </si>
  <si>
    <r>
      <rPr>
        <sz val="14"/>
        <rFont val="幼圆"/>
        <family val="3"/>
        <charset val="134"/>
      </rPr>
      <t>款号：</t>
    </r>
    <r>
      <rPr>
        <sz val="14"/>
        <rFont val="Arial"/>
        <family val="2"/>
      </rPr>
      <t xml:space="preserve">          </t>
    </r>
    <r>
      <rPr>
        <sz val="14"/>
        <rFont val="幼圆"/>
        <family val="3"/>
        <charset val="134"/>
      </rPr>
      <t>恒生</t>
    </r>
    <r>
      <rPr>
        <sz val="14"/>
        <rFont val="Arial"/>
        <family val="2"/>
      </rPr>
      <t xml:space="preserve">     </t>
    </r>
  </si>
  <si>
    <t>CS425419</t>
  </si>
  <si>
    <t>净重：</t>
  </si>
  <si>
    <r>
      <rPr>
        <sz val="14"/>
        <rFont val="Arial"/>
        <family val="2"/>
      </rPr>
      <t>UK</t>
    </r>
    <r>
      <rPr>
        <sz val="14"/>
        <rFont val="宋体"/>
        <family val="3"/>
        <charset val="134"/>
      </rPr>
      <t>单</t>
    </r>
  </si>
  <si>
    <t xml:space="preserve">
箱号</t>
  </si>
  <si>
    <t>数量
(箱)</t>
  </si>
  <si>
    <t>订单号</t>
  </si>
  <si>
    <t xml:space="preserve">
颜色</t>
  </si>
  <si>
    <t>双/箱</t>
  </si>
  <si>
    <t>数量
(双)</t>
  </si>
  <si>
    <t xml:space="preserve">
毛重</t>
  </si>
  <si>
    <t xml:space="preserve">
净重</t>
  </si>
  <si>
    <t>尺寸</t>
  </si>
  <si>
    <t>7</t>
  </si>
  <si>
    <t>8</t>
  </si>
  <si>
    <t>9</t>
  </si>
  <si>
    <t>10</t>
  </si>
  <si>
    <t>11</t>
  </si>
  <si>
    <t>12</t>
  </si>
  <si>
    <t>长</t>
  </si>
  <si>
    <t>宽</t>
  </si>
  <si>
    <t>高</t>
  </si>
  <si>
    <t>1-695</t>
  </si>
  <si>
    <t>460-23767</t>
  </si>
  <si>
    <t>TOTAL</t>
  </si>
  <si>
    <t>1-18</t>
  </si>
  <si>
    <t>460-23768</t>
  </si>
  <si>
    <t>19</t>
  </si>
  <si>
    <t>20-113</t>
  </si>
  <si>
    <t>114</t>
  </si>
  <si>
    <t>115-226</t>
  </si>
  <si>
    <t>227</t>
  </si>
  <si>
    <t>228-358</t>
  </si>
  <si>
    <t>359</t>
  </si>
  <si>
    <t>360-411</t>
  </si>
  <si>
    <t>412</t>
  </si>
  <si>
    <t>413-474</t>
  </si>
  <si>
    <t>1-56</t>
  </si>
  <si>
    <t>460-23769</t>
  </si>
  <si>
    <t>57</t>
  </si>
  <si>
    <t>58-182</t>
  </si>
  <si>
    <t>183-374</t>
  </si>
  <si>
    <t>375</t>
  </si>
  <si>
    <t>376-539</t>
  </si>
  <si>
    <t>540</t>
  </si>
  <si>
    <t>541-632</t>
  </si>
  <si>
    <t>633</t>
  </si>
  <si>
    <t>634-690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</si>
</sst>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8" formatCode="0.00_ "/>
  </numFmts>
  <fonts count="15" x14ac:knownFonts="1">
    <font>
      <sz val="11"/>
      <color theme="1"/>
      <name val="宋体"/>
      <charset val="134"/>
      <scheme val="minor"/>
    </font>
    <font>
      <sz val="12"/>
      <name val="幼圆"/>
      <family val="3"/>
      <charset val="134"/>
    </font>
    <font>
      <sz val="12"/>
      <name val="宋体"/>
      <family val="3"/>
      <charset val="134"/>
    </font>
    <font>
      <sz val="14"/>
      <name val="Arial"/>
      <family val="2"/>
    </font>
    <font>
      <sz val="20"/>
      <name val="幼圆"/>
      <family val="3"/>
      <charset val="134"/>
    </font>
    <font>
      <sz val="14"/>
      <name val="幼圆"/>
      <family val="3"/>
      <charset val="134"/>
    </font>
    <font>
      <b/>
      <sz val="14"/>
      <name val="Arial"/>
      <family val="2"/>
    </font>
    <font>
      <sz val="10"/>
      <name val="Verdana"/>
      <family val="2"/>
    </font>
    <font>
      <sz val="20"/>
      <name val="Arial"/>
      <family val="2"/>
    </font>
    <font>
      <sz val="10"/>
      <name val="Arial"/>
      <family val="2"/>
    </font>
    <font>
      <sz val="10"/>
      <name val="宋体"/>
      <family val="3"/>
      <charset val="134"/>
    </font>
    <font>
      <b/>
      <sz val="12"/>
      <name val="Arial"/>
      <family val="2"/>
    </font>
    <font>
      <sz val="12"/>
      <name val="Arial"/>
      <family val="2"/>
    </font>
    <font>
      <sz val="14"/>
      <name val="宋体"/>
      <family val="3"/>
      <charset val="134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auto="1"/>
      </bottom>
      <diagonal/>
    </border>
    <border>
      <left style="thin">
        <color indexed="9"/>
      </left>
      <right/>
      <top style="thin">
        <color auto="1"/>
      </top>
      <bottom style="thin">
        <color auto="1"/>
      </bottom>
      <diagonal/>
    </border>
    <border>
      <left/>
      <right style="thin">
        <color indexed="9"/>
      </right>
      <top style="thin">
        <color auto="1"/>
      </top>
      <bottom style="thin">
        <color auto="1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/>
      <bottom/>
      <diagonal/>
    </border>
    <border>
      <left/>
      <right style="thin">
        <color indexed="9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9"/>
      </left>
      <right/>
      <top style="thin">
        <color indexed="9"/>
      </top>
      <bottom style="thin">
        <color auto="1"/>
      </bottom>
      <diagonal/>
    </border>
    <border>
      <left/>
      <right/>
      <top style="thin">
        <color indexed="9"/>
      </top>
      <bottom style="thin">
        <color auto="1"/>
      </bottom>
      <diagonal/>
    </border>
    <border>
      <left/>
      <right style="thin">
        <color indexed="9"/>
      </right>
      <top style="thin">
        <color indexed="9"/>
      </top>
      <bottom style="thin">
        <color auto="1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70">
    <xf numFmtId="0" fontId="0" fillId="0" borderId="0" xfId="0">
      <alignment vertical="center"/>
    </xf>
    <xf numFmtId="0" fontId="1" fillId="0" borderId="0" xfId="0" applyFont="1" applyAlignment="1"/>
    <xf numFmtId="0" fontId="2" fillId="0" borderId="0" xfId="0" applyFont="1" applyAlignment="1"/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7" fillId="0" borderId="0" xfId="0" applyFont="1" applyAlignment="1"/>
    <xf numFmtId="0" fontId="6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 shrinkToFit="1"/>
    </xf>
    <xf numFmtId="0" fontId="6" fillId="0" borderId="8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left" vertical="center"/>
    </xf>
    <xf numFmtId="0" fontId="2" fillId="0" borderId="13" xfId="0" applyFont="1" applyBorder="1" applyAlignment="1">
      <alignment horizontal="center" vertical="center"/>
    </xf>
    <xf numFmtId="49" fontId="2" fillId="0" borderId="13" xfId="0" applyNumberFormat="1" applyFont="1" applyBorder="1" applyAlignment="1">
      <alignment horizontal="center" vertical="center"/>
    </xf>
    <xf numFmtId="49" fontId="9" fillId="0" borderId="13" xfId="0" applyNumberFormat="1" applyFont="1" applyBorder="1" applyAlignment="1">
      <alignment horizontal="center" vertical="center" shrinkToFit="1"/>
    </xf>
    <xf numFmtId="0" fontId="9" fillId="0" borderId="13" xfId="0" applyFont="1" applyBorder="1" applyAlignment="1">
      <alignment horizontal="center" vertical="center" shrinkToFit="1"/>
    </xf>
    <xf numFmtId="0" fontId="0" fillId="0" borderId="13" xfId="0" applyBorder="1">
      <alignment vertical="center"/>
    </xf>
    <xf numFmtId="0" fontId="10" fillId="0" borderId="13" xfId="0" applyFont="1" applyBorder="1" applyAlignment="1">
      <alignment horizontal="center" vertical="center" shrinkToFit="1"/>
    </xf>
    <xf numFmtId="0" fontId="9" fillId="0" borderId="13" xfId="0" applyFont="1" applyBorder="1" applyAlignment="1">
      <alignment horizontal="center" vertical="center"/>
    </xf>
    <xf numFmtId="0" fontId="11" fillId="0" borderId="14" xfId="0" applyFont="1" applyBorder="1" applyAlignment="1">
      <alignment vertical="center" shrinkToFit="1"/>
    </xf>
    <xf numFmtId="0" fontId="11" fillId="0" borderId="15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49" fontId="9" fillId="0" borderId="12" xfId="0" applyNumberFormat="1" applyFont="1" applyBorder="1" applyAlignment="1">
      <alignment horizontal="center" vertical="center" shrinkToFit="1"/>
    </xf>
    <xf numFmtId="0" fontId="9" fillId="0" borderId="16" xfId="0" applyFont="1" applyBorder="1" applyAlignment="1">
      <alignment horizontal="center" vertical="center" shrinkToFit="1"/>
    </xf>
    <xf numFmtId="0" fontId="10" fillId="0" borderId="16" xfId="0" applyFont="1" applyBorder="1" applyAlignment="1">
      <alignment horizontal="center" vertical="center" shrinkToFit="1"/>
    </xf>
    <xf numFmtId="0" fontId="9" fillId="0" borderId="16" xfId="0" applyFont="1" applyBorder="1" applyAlignment="1">
      <alignment horizontal="center" vertical="center"/>
    </xf>
    <xf numFmtId="0" fontId="0" fillId="0" borderId="16" xfId="0" applyBorder="1">
      <alignment vertical="center"/>
    </xf>
    <xf numFmtId="49" fontId="9" fillId="0" borderId="17" xfId="0" applyNumberFormat="1" applyFont="1" applyBorder="1" applyAlignment="1">
      <alignment horizontal="center" vertical="center" shrinkToFit="1"/>
    </xf>
    <xf numFmtId="0" fontId="9" fillId="0" borderId="17" xfId="0" applyFont="1" applyBorder="1" applyAlignment="1">
      <alignment horizontal="center" vertical="center" shrinkToFit="1"/>
    </xf>
    <xf numFmtId="0" fontId="1" fillId="0" borderId="6" xfId="0" applyFont="1" applyBorder="1" applyAlignment="1">
      <alignment horizontal="right" vertical="center"/>
    </xf>
    <xf numFmtId="0" fontId="12" fillId="0" borderId="6" xfId="0" applyFont="1" applyBorder="1" applyAlignment="1">
      <alignment horizontal="right" vertical="center"/>
    </xf>
    <xf numFmtId="0" fontId="11" fillId="0" borderId="7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horizontal="right" vertical="center"/>
    </xf>
    <xf numFmtId="0" fontId="3" fillId="0" borderId="21" xfId="0" applyFont="1" applyBorder="1" applyAlignment="1">
      <alignment horizontal="center" vertical="center"/>
    </xf>
    <xf numFmtId="178" fontId="9" fillId="0" borderId="13" xfId="0" applyNumberFormat="1" applyFont="1" applyBorder="1" applyAlignment="1">
      <alignment horizontal="center" vertical="center"/>
    </xf>
    <xf numFmtId="178" fontId="9" fillId="0" borderId="16" xfId="0" applyNumberFormat="1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 shrinkToFit="1"/>
    </xf>
    <xf numFmtId="0" fontId="9" fillId="0" borderId="25" xfId="0" applyFont="1" applyBorder="1" applyAlignment="1">
      <alignment horizontal="center" vertical="center" shrinkToFit="1"/>
    </xf>
    <xf numFmtId="0" fontId="1" fillId="0" borderId="1" xfId="0" applyFont="1" applyBorder="1" applyAlignment="1">
      <alignment horizontal="right" vertical="center"/>
    </xf>
    <xf numFmtId="0" fontId="12" fillId="0" borderId="1" xfId="0" applyFont="1" applyBorder="1" applyAlignment="1">
      <alignment horizontal="right" vertical="center"/>
    </xf>
    <xf numFmtId="178" fontId="11" fillId="0" borderId="18" xfId="0" applyNumberFormat="1" applyFont="1" applyBorder="1" applyAlignment="1">
      <alignment horizontal="center" vertical="center"/>
    </xf>
    <xf numFmtId="178" fontId="11" fillId="0" borderId="19" xfId="0" applyNumberFormat="1" applyFont="1" applyBorder="1" applyAlignment="1">
      <alignment horizontal="center" vertical="center"/>
    </xf>
    <xf numFmtId="178" fontId="11" fillId="0" borderId="20" xfId="0" applyNumberFormat="1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 shrinkToFit="1"/>
    </xf>
    <xf numFmtId="0" fontId="6" fillId="0" borderId="5" xfId="0" applyFont="1" applyBorder="1" applyAlignment="1">
      <alignment horizontal="center" vertical="center" shrinkToFit="1"/>
    </xf>
    <xf numFmtId="14" fontId="3" fillId="2" borderId="7" xfId="0" applyNumberFormat="1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shrinkToFit="1"/>
    </xf>
    <xf numFmtId="0" fontId="2" fillId="0" borderId="22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704850</xdr:colOff>
      <xdr:row>2</xdr:row>
      <xdr:rowOff>38100</xdr:rowOff>
    </xdr:from>
    <xdr:to>
      <xdr:col>4</xdr:col>
      <xdr:colOff>333375</xdr:colOff>
      <xdr:row>5</xdr:row>
      <xdr:rowOff>101600</xdr:rowOff>
    </xdr:to>
    <xdr:pic>
      <xdr:nvPicPr>
        <xdr:cNvPr id="7" name="图片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81200" y="428625"/>
          <a:ext cx="1057275" cy="720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723900</xdr:colOff>
      <xdr:row>14</xdr:row>
      <xdr:rowOff>57150</xdr:rowOff>
    </xdr:from>
    <xdr:to>
      <xdr:col>4</xdr:col>
      <xdr:colOff>352425</xdr:colOff>
      <xdr:row>17</xdr:row>
      <xdr:rowOff>120650</xdr:rowOff>
    </xdr:to>
    <xdr:pic>
      <xdr:nvPicPr>
        <xdr:cNvPr id="8" name="图片 2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00250" y="3248025"/>
          <a:ext cx="1057275" cy="720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723900</xdr:colOff>
      <xdr:row>36</xdr:row>
      <xdr:rowOff>76200</xdr:rowOff>
    </xdr:from>
    <xdr:to>
      <xdr:col>4</xdr:col>
      <xdr:colOff>352425</xdr:colOff>
      <xdr:row>39</xdr:row>
      <xdr:rowOff>139700</xdr:rowOff>
    </xdr:to>
    <xdr:pic>
      <xdr:nvPicPr>
        <xdr:cNvPr id="9" name="图片 2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00250" y="9048750"/>
          <a:ext cx="1057275" cy="7207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T55"/>
  <sheetViews>
    <sheetView tabSelected="1" zoomScaleNormal="100" zoomScaleSheetLayoutView="100" workbookViewId="0">
      <selection activeCell="M62" sqref="M62"/>
    </sheetView>
  </sheetViews>
  <sheetFormatPr defaultColWidth="9" defaultRowHeight="14.4" x14ac:dyDescent="0.25"/>
  <cols>
    <col min="2" max="2" width="7.77734375" customWidth="1"/>
    <col min="3" max="3" width="9.77734375" customWidth="1"/>
    <col min="5" max="10" width="5.21875" customWidth="1"/>
    <col min="11" max="12" width="8" customWidth="1"/>
    <col min="15" max="17" width="5.77734375" customWidth="1"/>
    <col min="18" max="18" width="9.33203125"/>
  </cols>
  <sheetData>
    <row r="2" spans="1:20" s="1" customFormat="1" ht="17.25" customHeight="1" x14ac:dyDescent="0.2">
      <c r="A2" s="3"/>
      <c r="B2" s="4"/>
      <c r="C2" s="3"/>
      <c r="D2" s="3"/>
      <c r="E2" s="68" t="s">
        <v>0</v>
      </c>
      <c r="F2" s="68"/>
      <c r="G2" s="68"/>
      <c r="H2" s="68"/>
      <c r="I2" s="68"/>
      <c r="J2" s="68"/>
      <c r="K2" s="44" t="s">
        <v>1</v>
      </c>
      <c r="L2" s="45"/>
      <c r="M2" s="46">
        <f>O9*P9*Q9*B9/1000000</f>
        <v>30.2742</v>
      </c>
      <c r="N2" s="47"/>
      <c r="O2" s="48"/>
      <c r="P2" s="49" t="s">
        <v>2</v>
      </c>
      <c r="Q2" s="50"/>
    </row>
    <row r="3" spans="1:20" s="1" customFormat="1" ht="17.25" customHeight="1" x14ac:dyDescent="0.2">
      <c r="A3" s="5" t="s">
        <v>3</v>
      </c>
      <c r="B3" s="51" t="s">
        <v>4</v>
      </c>
      <c r="C3" s="52"/>
      <c r="D3" s="6"/>
      <c r="E3" s="69"/>
      <c r="F3" s="69"/>
      <c r="G3" s="69"/>
      <c r="H3" s="69"/>
      <c r="I3" s="69"/>
      <c r="J3" s="69"/>
      <c r="K3" s="44" t="s">
        <v>5</v>
      </c>
      <c r="L3" s="45"/>
      <c r="M3" s="53">
        <v>2919</v>
      </c>
      <c r="N3" s="54"/>
      <c r="O3" s="55"/>
      <c r="P3" s="49" t="s">
        <v>6</v>
      </c>
      <c r="Q3" s="50"/>
    </row>
    <row r="4" spans="1:20" s="1" customFormat="1" ht="17.25" customHeight="1" x14ac:dyDescent="0.2">
      <c r="A4" s="5" t="s">
        <v>7</v>
      </c>
      <c r="B4" s="56" t="s">
        <v>8</v>
      </c>
      <c r="C4" s="57"/>
      <c r="D4" s="7"/>
      <c r="E4" s="69"/>
      <c r="F4" s="69"/>
      <c r="G4" s="69"/>
      <c r="H4" s="69"/>
      <c r="I4" s="69"/>
      <c r="J4" s="69"/>
      <c r="K4" s="44" t="s">
        <v>9</v>
      </c>
      <c r="L4" s="45"/>
      <c r="M4" s="53">
        <v>2502</v>
      </c>
      <c r="N4" s="54"/>
      <c r="O4" s="55"/>
      <c r="P4" s="49" t="s">
        <v>6</v>
      </c>
      <c r="Q4" s="50"/>
    </row>
    <row r="5" spans="1:20" s="1" customFormat="1" ht="17.25" customHeight="1" x14ac:dyDescent="0.2">
      <c r="A5" s="8"/>
      <c r="B5" s="9"/>
      <c r="C5" s="10"/>
      <c r="D5" s="11"/>
      <c r="E5" s="69"/>
      <c r="F5" s="69"/>
      <c r="G5" s="69"/>
      <c r="H5" s="69"/>
      <c r="I5" s="69"/>
      <c r="J5" s="69"/>
      <c r="K5" s="30"/>
      <c r="L5" s="31"/>
      <c r="M5" s="32"/>
      <c r="N5" s="33"/>
      <c r="O5" s="34"/>
      <c r="P5" s="35"/>
      <c r="Q5" s="40"/>
    </row>
    <row r="6" spans="1:20" s="1" customFormat="1" ht="17.25" customHeight="1" x14ac:dyDescent="0.2">
      <c r="A6" s="12" t="s">
        <v>10</v>
      </c>
      <c r="B6" s="58">
        <v>45038</v>
      </c>
      <c r="C6" s="59"/>
      <c r="D6" s="12"/>
      <c r="E6" s="69"/>
      <c r="F6" s="69"/>
      <c r="G6" s="69"/>
      <c r="H6" s="69"/>
      <c r="I6" s="69"/>
      <c r="J6" s="69"/>
      <c r="K6" s="36"/>
      <c r="L6" s="36"/>
      <c r="M6" s="37"/>
      <c r="N6" s="37"/>
      <c r="O6" s="37"/>
      <c r="P6" s="37"/>
      <c r="Q6" s="37"/>
    </row>
    <row r="7" spans="1:20" s="1" customFormat="1" ht="22.5" customHeight="1" x14ac:dyDescent="0.2">
      <c r="A7" s="63" t="s">
        <v>11</v>
      </c>
      <c r="B7" s="65" t="s">
        <v>12</v>
      </c>
      <c r="C7" s="65" t="s">
        <v>13</v>
      </c>
      <c r="D7" s="65" t="s">
        <v>14</v>
      </c>
      <c r="E7" s="60"/>
      <c r="F7" s="60"/>
      <c r="G7" s="60"/>
      <c r="H7" s="60"/>
      <c r="I7" s="60"/>
      <c r="J7" s="60"/>
      <c r="K7" s="65" t="s">
        <v>15</v>
      </c>
      <c r="L7" s="65" t="s">
        <v>16</v>
      </c>
      <c r="M7" s="65" t="s">
        <v>17</v>
      </c>
      <c r="N7" s="65" t="s">
        <v>18</v>
      </c>
      <c r="O7" s="61" t="s">
        <v>19</v>
      </c>
      <c r="P7" s="61"/>
      <c r="Q7" s="62"/>
    </row>
    <row r="8" spans="1:20" s="1" customFormat="1" ht="26.25" customHeight="1" x14ac:dyDescent="0.2">
      <c r="A8" s="64"/>
      <c r="B8" s="66"/>
      <c r="C8" s="66"/>
      <c r="D8" s="66"/>
      <c r="E8" s="14" t="s">
        <v>20</v>
      </c>
      <c r="F8" s="14" t="s">
        <v>21</v>
      </c>
      <c r="G8" s="14" t="s">
        <v>22</v>
      </c>
      <c r="H8" s="14" t="s">
        <v>23</v>
      </c>
      <c r="I8" s="14" t="s">
        <v>24</v>
      </c>
      <c r="J8" s="14" t="s">
        <v>25</v>
      </c>
      <c r="K8" s="67"/>
      <c r="L8" s="66"/>
      <c r="M8" s="66"/>
      <c r="N8" s="66"/>
      <c r="O8" s="13" t="s">
        <v>26</v>
      </c>
      <c r="P8" s="13" t="s">
        <v>27</v>
      </c>
      <c r="Q8" s="41" t="s">
        <v>28</v>
      </c>
    </row>
    <row r="9" spans="1:20" s="1" customFormat="1" ht="22.5" customHeight="1" x14ac:dyDescent="0.2">
      <c r="A9" s="15" t="s">
        <v>29</v>
      </c>
      <c r="B9" s="16">
        <v>695</v>
      </c>
      <c r="C9" s="17" t="s">
        <v>30</v>
      </c>
      <c r="D9" s="18"/>
      <c r="E9" s="19">
        <v>1</v>
      </c>
      <c r="F9" s="19">
        <v>1</v>
      </c>
      <c r="G9" s="19">
        <v>2</v>
      </c>
      <c r="H9" s="19">
        <v>1</v>
      </c>
      <c r="I9" s="19">
        <v>1</v>
      </c>
      <c r="J9" s="19">
        <v>0</v>
      </c>
      <c r="K9" s="16">
        <f>SUM(E9:J9)</f>
        <v>6</v>
      </c>
      <c r="L9" s="16">
        <f>K9*B9</f>
        <v>4170</v>
      </c>
      <c r="M9" s="38">
        <v>4.2</v>
      </c>
      <c r="N9" s="38">
        <v>3.6</v>
      </c>
      <c r="O9" s="16">
        <v>40</v>
      </c>
      <c r="P9" s="16">
        <v>33</v>
      </c>
      <c r="Q9" s="16">
        <v>33</v>
      </c>
      <c r="R9" s="1">
        <f>Q9*P9*O9*B9/1000000</f>
        <v>30.2742</v>
      </c>
      <c r="S9" s="1">
        <f>M9*B9</f>
        <v>2919</v>
      </c>
      <c r="T9" s="1">
        <f>N9*B9</f>
        <v>2502</v>
      </c>
    </row>
    <row r="10" spans="1:20" s="1" customFormat="1" ht="22.5" customHeight="1" x14ac:dyDescent="0.2">
      <c r="A10" s="20" t="s">
        <v>31</v>
      </c>
      <c r="B10" s="21">
        <f>SUM(B9:B9)</f>
        <v>695</v>
      </c>
      <c r="C10" s="21"/>
      <c r="D10" s="22"/>
      <c r="E10" s="21">
        <f>E9*B9</f>
        <v>695</v>
      </c>
      <c r="F10" s="21">
        <f>F9*B9</f>
        <v>695</v>
      </c>
      <c r="G10" s="21">
        <f>G9*B9</f>
        <v>1390</v>
      </c>
      <c r="H10" s="21">
        <f>H9*B9</f>
        <v>695</v>
      </c>
      <c r="I10" s="21">
        <f>I9*B9</f>
        <v>695</v>
      </c>
      <c r="J10" s="21">
        <f>J9*B9</f>
        <v>0</v>
      </c>
      <c r="K10" s="21"/>
      <c r="L10" s="21"/>
      <c r="M10" s="21"/>
      <c r="N10" s="21"/>
      <c r="O10" s="21"/>
      <c r="P10" s="21"/>
      <c r="Q10" s="42"/>
    </row>
    <row r="14" spans="1:20" s="1" customFormat="1" ht="17.25" customHeight="1" x14ac:dyDescent="0.2">
      <c r="A14" s="3"/>
      <c r="B14" s="4"/>
      <c r="C14" s="3"/>
      <c r="D14" s="3"/>
      <c r="E14" s="68" t="s">
        <v>0</v>
      </c>
      <c r="F14" s="68"/>
      <c r="G14" s="68"/>
      <c r="H14" s="68"/>
      <c r="I14" s="68"/>
      <c r="J14" s="68"/>
      <c r="K14" s="44" t="s">
        <v>1</v>
      </c>
      <c r="L14" s="45"/>
      <c r="M14" s="46">
        <v>45.61</v>
      </c>
      <c r="N14" s="47"/>
      <c r="O14" s="48"/>
      <c r="P14" s="49" t="s">
        <v>2</v>
      </c>
      <c r="Q14" s="50"/>
    </row>
    <row r="15" spans="1:20" s="1" customFormat="1" ht="17.25" customHeight="1" x14ac:dyDescent="0.2">
      <c r="A15" s="5" t="s">
        <v>3</v>
      </c>
      <c r="B15" s="51" t="s">
        <v>4</v>
      </c>
      <c r="C15" s="52"/>
      <c r="D15" s="6"/>
      <c r="E15" s="69"/>
      <c r="F15" s="69"/>
      <c r="G15" s="69"/>
      <c r="H15" s="69"/>
      <c r="I15" s="69"/>
      <c r="J15" s="69"/>
      <c r="K15" s="44" t="s">
        <v>5</v>
      </c>
      <c r="L15" s="45"/>
      <c r="M15" s="53">
        <v>4848.4399999999996</v>
      </c>
      <c r="N15" s="54"/>
      <c r="O15" s="55"/>
      <c r="P15" s="49" t="s">
        <v>6</v>
      </c>
      <c r="Q15" s="50"/>
    </row>
    <row r="16" spans="1:20" s="1" customFormat="1" ht="17.25" customHeight="1" x14ac:dyDescent="0.2">
      <c r="A16" s="5" t="s">
        <v>7</v>
      </c>
      <c r="B16" s="56" t="s">
        <v>8</v>
      </c>
      <c r="C16" s="57"/>
      <c r="D16" s="7"/>
      <c r="E16" s="69"/>
      <c r="F16" s="69"/>
      <c r="G16" s="69"/>
      <c r="H16" s="69"/>
      <c r="I16" s="69"/>
      <c r="J16" s="69"/>
      <c r="K16" s="44" t="s">
        <v>9</v>
      </c>
      <c r="L16" s="45"/>
      <c r="M16" s="53">
        <v>4243.1400000000003</v>
      </c>
      <c r="N16" s="54"/>
      <c r="O16" s="55"/>
      <c r="P16" s="49" t="s">
        <v>6</v>
      </c>
      <c r="Q16" s="50"/>
    </row>
    <row r="17" spans="1:20" s="1" customFormat="1" ht="17.25" customHeight="1" x14ac:dyDescent="0.2">
      <c r="A17" s="8"/>
      <c r="B17" s="9"/>
      <c r="C17" s="10"/>
      <c r="D17" s="11"/>
      <c r="E17" s="69"/>
      <c r="F17" s="69"/>
      <c r="G17" s="69"/>
      <c r="H17" s="69"/>
      <c r="I17" s="69"/>
      <c r="J17" s="69"/>
      <c r="K17" s="30"/>
      <c r="L17" s="31"/>
      <c r="M17" s="32"/>
      <c r="N17" s="33"/>
      <c r="O17" s="34"/>
      <c r="P17" s="35"/>
      <c r="Q17" s="40"/>
    </row>
    <row r="18" spans="1:20" s="1" customFormat="1" ht="17.25" customHeight="1" x14ac:dyDescent="0.2">
      <c r="A18" s="12" t="s">
        <v>10</v>
      </c>
      <c r="B18" s="58">
        <v>45038</v>
      </c>
      <c r="C18" s="59"/>
      <c r="D18" s="12"/>
      <c r="E18" s="69"/>
      <c r="F18" s="69"/>
      <c r="G18" s="69"/>
      <c r="H18" s="69"/>
      <c r="I18" s="69"/>
      <c r="J18" s="69"/>
      <c r="K18" s="36"/>
      <c r="L18" s="36"/>
      <c r="M18" s="37"/>
      <c r="N18" s="37"/>
      <c r="O18" s="37"/>
      <c r="P18" s="37"/>
      <c r="Q18" s="37"/>
    </row>
    <row r="19" spans="1:20" s="1" customFormat="1" ht="22.5" customHeight="1" x14ac:dyDescent="0.2">
      <c r="A19" s="63" t="s">
        <v>11</v>
      </c>
      <c r="B19" s="65" t="s">
        <v>12</v>
      </c>
      <c r="C19" s="65" t="s">
        <v>13</v>
      </c>
      <c r="D19" s="65" t="s">
        <v>14</v>
      </c>
      <c r="E19" s="60"/>
      <c r="F19" s="60"/>
      <c r="G19" s="60"/>
      <c r="H19" s="60"/>
      <c r="I19" s="60"/>
      <c r="J19" s="60"/>
      <c r="K19" s="65" t="s">
        <v>15</v>
      </c>
      <c r="L19" s="65" t="s">
        <v>16</v>
      </c>
      <c r="M19" s="65" t="s">
        <v>17</v>
      </c>
      <c r="N19" s="65" t="s">
        <v>18</v>
      </c>
      <c r="O19" s="61" t="s">
        <v>19</v>
      </c>
      <c r="P19" s="61"/>
      <c r="Q19" s="62"/>
    </row>
    <row r="20" spans="1:20" s="1" customFormat="1" ht="26.25" customHeight="1" x14ac:dyDescent="0.2">
      <c r="A20" s="64"/>
      <c r="B20" s="66"/>
      <c r="C20" s="66"/>
      <c r="D20" s="66"/>
      <c r="E20" s="14" t="s">
        <v>20</v>
      </c>
      <c r="F20" s="14" t="s">
        <v>21</v>
      </c>
      <c r="G20" s="14" t="s">
        <v>22</v>
      </c>
      <c r="H20" s="14" t="s">
        <v>23</v>
      </c>
      <c r="I20" s="14" t="s">
        <v>24</v>
      </c>
      <c r="J20" s="14" t="s">
        <v>25</v>
      </c>
      <c r="K20" s="67"/>
      <c r="L20" s="66"/>
      <c r="M20" s="66"/>
      <c r="N20" s="66"/>
      <c r="O20" s="13" t="s">
        <v>26</v>
      </c>
      <c r="P20" s="13" t="s">
        <v>27</v>
      </c>
      <c r="Q20" s="41" t="s">
        <v>28</v>
      </c>
    </row>
    <row r="21" spans="1:20" s="1" customFormat="1" ht="22.5" customHeight="1" x14ac:dyDescent="0.2">
      <c r="A21" s="23" t="s">
        <v>32</v>
      </c>
      <c r="B21" s="24">
        <v>18</v>
      </c>
      <c r="C21" s="17" t="s">
        <v>33</v>
      </c>
      <c r="D21" s="25"/>
      <c r="E21" s="26">
        <v>16</v>
      </c>
      <c r="F21" s="26"/>
      <c r="G21" s="26"/>
      <c r="H21" s="26"/>
      <c r="I21" s="26"/>
      <c r="J21" s="26"/>
      <c r="K21" s="24">
        <f t="shared" ref="K21:K26" si="0">SUM(E21:J21)</f>
        <v>16</v>
      </c>
      <c r="L21" s="24">
        <f t="shared" ref="L21:L26" si="1">K21*B21</f>
        <v>288</v>
      </c>
      <c r="M21" s="39">
        <v>10</v>
      </c>
      <c r="N21" s="39">
        <v>8.8000000000000007</v>
      </c>
      <c r="O21" s="24">
        <v>60</v>
      </c>
      <c r="P21" s="24">
        <v>50</v>
      </c>
      <c r="Q21" s="43">
        <v>30</v>
      </c>
      <c r="R21" s="1">
        <f t="shared" ref="R21:R26" si="2">Q21*P21*O21*B21/1000000</f>
        <v>1.62</v>
      </c>
      <c r="S21" s="1">
        <f t="shared" ref="S21:S26" si="3">M21*B21</f>
        <v>180</v>
      </c>
      <c r="T21" s="1">
        <f t="shared" ref="T21:T26" si="4">N21*B21</f>
        <v>158.4</v>
      </c>
    </row>
    <row r="22" spans="1:20" s="1" customFormat="1" ht="22.5" customHeight="1" x14ac:dyDescent="0.2">
      <c r="A22" s="23" t="s">
        <v>34</v>
      </c>
      <c r="B22" s="24">
        <v>1</v>
      </c>
      <c r="C22" s="27"/>
      <c r="D22" s="25"/>
      <c r="E22" s="26">
        <v>7</v>
      </c>
      <c r="F22" s="26"/>
      <c r="G22" s="26"/>
      <c r="H22" s="26"/>
      <c r="I22" s="26"/>
      <c r="J22" s="26"/>
      <c r="K22" s="24">
        <f t="shared" si="0"/>
        <v>7</v>
      </c>
      <c r="L22" s="24">
        <f t="shared" si="1"/>
        <v>7</v>
      </c>
      <c r="M22" s="39">
        <v>10</v>
      </c>
      <c r="N22" s="39">
        <v>8.8000000000000007</v>
      </c>
      <c r="O22" s="24">
        <v>60</v>
      </c>
      <c r="P22" s="24">
        <v>50</v>
      </c>
      <c r="Q22" s="43">
        <v>30</v>
      </c>
      <c r="R22" s="1">
        <f t="shared" si="2"/>
        <v>0.09</v>
      </c>
      <c r="S22" s="1">
        <f t="shared" si="3"/>
        <v>10</v>
      </c>
      <c r="T22" s="1">
        <f t="shared" si="4"/>
        <v>8.8000000000000007</v>
      </c>
    </row>
    <row r="23" spans="1:20" s="1" customFormat="1" ht="22.5" customHeight="1" x14ac:dyDescent="0.2">
      <c r="A23" s="23" t="s">
        <v>35</v>
      </c>
      <c r="B23" s="24">
        <v>94</v>
      </c>
      <c r="C23" s="26"/>
      <c r="D23" s="25"/>
      <c r="E23" s="26"/>
      <c r="F23" s="26">
        <v>16</v>
      </c>
      <c r="G23" s="26"/>
      <c r="H23" s="26"/>
      <c r="I23" s="26"/>
      <c r="J23" s="26"/>
      <c r="K23" s="24">
        <f t="shared" si="0"/>
        <v>16</v>
      </c>
      <c r="L23" s="24">
        <f t="shared" si="1"/>
        <v>1504</v>
      </c>
      <c r="M23" s="39">
        <v>10.35</v>
      </c>
      <c r="N23" s="39">
        <v>9.15</v>
      </c>
      <c r="O23" s="24">
        <v>60</v>
      </c>
      <c r="P23" s="24">
        <v>50</v>
      </c>
      <c r="Q23" s="43">
        <v>30</v>
      </c>
      <c r="R23" s="1">
        <f t="shared" si="2"/>
        <v>8.4600000000000009</v>
      </c>
      <c r="S23" s="1">
        <f t="shared" si="3"/>
        <v>972.9</v>
      </c>
      <c r="T23" s="1">
        <f t="shared" si="4"/>
        <v>860.1</v>
      </c>
    </row>
    <row r="24" spans="1:20" s="1" customFormat="1" ht="22.5" customHeight="1" x14ac:dyDescent="0.2">
      <c r="A24" s="23" t="s">
        <v>36</v>
      </c>
      <c r="B24" s="24">
        <v>1</v>
      </c>
      <c r="C24" s="26"/>
      <c r="D24" s="25"/>
      <c r="E24" s="26"/>
      <c r="F24" s="26">
        <v>1</v>
      </c>
      <c r="G24" s="26"/>
      <c r="H24" s="26"/>
      <c r="I24" s="26"/>
      <c r="J24" s="26"/>
      <c r="K24" s="24">
        <f t="shared" si="0"/>
        <v>1</v>
      </c>
      <c r="L24" s="24">
        <f t="shared" si="1"/>
        <v>1</v>
      </c>
      <c r="M24" s="39">
        <v>10.35</v>
      </c>
      <c r="N24" s="39">
        <v>9.15</v>
      </c>
      <c r="O24" s="24">
        <v>60</v>
      </c>
      <c r="P24" s="24">
        <v>50</v>
      </c>
      <c r="Q24" s="43">
        <v>30</v>
      </c>
      <c r="R24" s="1">
        <f t="shared" si="2"/>
        <v>0.09</v>
      </c>
      <c r="S24" s="1">
        <f t="shared" si="3"/>
        <v>10.35</v>
      </c>
      <c r="T24" s="1">
        <f t="shared" si="4"/>
        <v>9.15</v>
      </c>
    </row>
    <row r="25" spans="1:20" s="1" customFormat="1" ht="22.5" customHeight="1" x14ac:dyDescent="0.2">
      <c r="A25" s="23" t="s">
        <v>37</v>
      </c>
      <c r="B25" s="24">
        <v>112</v>
      </c>
      <c r="C25" s="26"/>
      <c r="D25" s="25"/>
      <c r="E25" s="26"/>
      <c r="F25" s="26"/>
      <c r="G25" s="26">
        <v>14</v>
      </c>
      <c r="H25" s="26"/>
      <c r="I25" s="26"/>
      <c r="J25" s="26"/>
      <c r="K25" s="24">
        <f t="shared" si="0"/>
        <v>14</v>
      </c>
      <c r="L25" s="24">
        <f t="shared" si="1"/>
        <v>1568</v>
      </c>
      <c r="M25" s="39">
        <v>9.5500000000000007</v>
      </c>
      <c r="N25" s="39">
        <v>8.25</v>
      </c>
      <c r="O25" s="24">
        <v>60</v>
      </c>
      <c r="P25" s="24">
        <v>50</v>
      </c>
      <c r="Q25" s="43">
        <v>32</v>
      </c>
      <c r="R25" s="1">
        <f t="shared" si="2"/>
        <v>10.752000000000001</v>
      </c>
      <c r="S25" s="1">
        <f t="shared" si="3"/>
        <v>1069.6000000000001</v>
      </c>
      <c r="T25" s="1">
        <f t="shared" si="4"/>
        <v>924</v>
      </c>
    </row>
    <row r="26" spans="1:20" s="1" customFormat="1" ht="22.5" customHeight="1" x14ac:dyDescent="0.2">
      <c r="A26" s="23" t="s">
        <v>38</v>
      </c>
      <c r="B26" s="24">
        <v>1</v>
      </c>
      <c r="C26" s="26"/>
      <c r="D26" s="25"/>
      <c r="E26" s="26"/>
      <c r="F26" s="26"/>
      <c r="G26" s="26">
        <v>12</v>
      </c>
      <c r="H26" s="26"/>
      <c r="I26" s="26"/>
      <c r="J26" s="26"/>
      <c r="K26" s="24">
        <f t="shared" si="0"/>
        <v>12</v>
      </c>
      <c r="L26" s="24">
        <f t="shared" si="1"/>
        <v>12</v>
      </c>
      <c r="M26" s="39">
        <v>9.5500000000000007</v>
      </c>
      <c r="N26" s="39">
        <v>8.25</v>
      </c>
      <c r="O26" s="24">
        <v>60</v>
      </c>
      <c r="P26" s="24">
        <v>50</v>
      </c>
      <c r="Q26" s="43">
        <v>32</v>
      </c>
      <c r="R26" s="1">
        <f t="shared" si="2"/>
        <v>9.6000000000000002E-2</v>
      </c>
      <c r="S26" s="1">
        <f t="shared" si="3"/>
        <v>9.5500000000000007</v>
      </c>
      <c r="T26" s="1">
        <f t="shared" si="4"/>
        <v>8.25</v>
      </c>
    </row>
    <row r="27" spans="1:20" s="1" customFormat="1" ht="22.5" customHeight="1" x14ac:dyDescent="0.2">
      <c r="A27" s="23" t="s">
        <v>39</v>
      </c>
      <c r="B27" s="24">
        <v>131</v>
      </c>
      <c r="C27" s="26"/>
      <c r="D27" s="25"/>
      <c r="E27" s="26"/>
      <c r="F27" s="26"/>
      <c r="G27" s="26"/>
      <c r="H27" s="26">
        <v>14</v>
      </c>
      <c r="I27" s="26"/>
      <c r="J27" s="26"/>
      <c r="K27" s="24">
        <f t="shared" ref="K27:K32" si="5">SUM(E27:J27)</f>
        <v>14</v>
      </c>
      <c r="L27" s="24">
        <f t="shared" ref="L27:L32" si="6">K27*B27</f>
        <v>1834</v>
      </c>
      <c r="M27" s="39">
        <v>10.35</v>
      </c>
      <c r="N27" s="39">
        <v>9.1</v>
      </c>
      <c r="O27" s="24">
        <v>60</v>
      </c>
      <c r="P27" s="24">
        <v>50</v>
      </c>
      <c r="Q27" s="43">
        <v>32</v>
      </c>
      <c r="R27" s="1">
        <f t="shared" ref="R27:R32" si="7">Q27*P27*O27*B27/1000000</f>
        <v>12.576000000000001</v>
      </c>
      <c r="S27" s="1">
        <f t="shared" ref="S27:S32" si="8">M27*B27</f>
        <v>1355.85</v>
      </c>
      <c r="T27" s="1">
        <f t="shared" ref="T27:T32" si="9">N27*B27</f>
        <v>1192.0999999999999</v>
      </c>
    </row>
    <row r="28" spans="1:20" s="1" customFormat="1" ht="22.5" customHeight="1" x14ac:dyDescent="0.2">
      <c r="A28" s="28" t="s">
        <v>40</v>
      </c>
      <c r="B28" s="24">
        <v>1</v>
      </c>
      <c r="C28" s="26"/>
      <c r="D28" s="25"/>
      <c r="E28" s="26"/>
      <c r="F28" s="26"/>
      <c r="G28" s="26"/>
      <c r="H28" s="26">
        <v>1</v>
      </c>
      <c r="I28" s="26"/>
      <c r="J28" s="26"/>
      <c r="K28" s="24">
        <f t="shared" si="5"/>
        <v>1</v>
      </c>
      <c r="L28" s="24">
        <f t="shared" si="6"/>
        <v>1</v>
      </c>
      <c r="M28" s="39">
        <v>10.35</v>
      </c>
      <c r="N28" s="39">
        <v>9.1</v>
      </c>
      <c r="O28" s="24">
        <v>60</v>
      </c>
      <c r="P28" s="24">
        <v>50</v>
      </c>
      <c r="Q28" s="43">
        <v>32</v>
      </c>
      <c r="R28" s="1">
        <f t="shared" si="7"/>
        <v>9.6000000000000002E-2</v>
      </c>
      <c r="S28" s="1">
        <f t="shared" si="8"/>
        <v>10.35</v>
      </c>
      <c r="T28" s="1">
        <f t="shared" si="9"/>
        <v>9.1</v>
      </c>
    </row>
    <row r="29" spans="1:20" s="1" customFormat="1" ht="22.5" customHeight="1" x14ac:dyDescent="0.2">
      <c r="A29" s="28" t="s">
        <v>41</v>
      </c>
      <c r="B29" s="24">
        <v>52</v>
      </c>
      <c r="C29" s="26"/>
      <c r="D29" s="25"/>
      <c r="E29" s="26"/>
      <c r="F29" s="26"/>
      <c r="G29" s="26"/>
      <c r="H29" s="26"/>
      <c r="I29" s="26">
        <v>14</v>
      </c>
      <c r="J29" s="26"/>
      <c r="K29" s="24">
        <f t="shared" si="5"/>
        <v>14</v>
      </c>
      <c r="L29" s="24">
        <f t="shared" si="6"/>
        <v>728</v>
      </c>
      <c r="M29" s="39">
        <v>10.45</v>
      </c>
      <c r="N29" s="39">
        <v>9.1</v>
      </c>
      <c r="O29" s="24">
        <v>60</v>
      </c>
      <c r="P29" s="24">
        <v>50</v>
      </c>
      <c r="Q29" s="43">
        <v>34</v>
      </c>
      <c r="R29" s="1">
        <f t="shared" si="7"/>
        <v>5.3040000000000003</v>
      </c>
      <c r="S29" s="1">
        <f t="shared" si="8"/>
        <v>543.4</v>
      </c>
      <c r="T29" s="1">
        <f t="shared" si="9"/>
        <v>473.2</v>
      </c>
    </row>
    <row r="30" spans="1:20" s="1" customFormat="1" ht="22.5" customHeight="1" x14ac:dyDescent="0.2">
      <c r="A30" s="28" t="s">
        <v>42</v>
      </c>
      <c r="B30" s="24">
        <v>1</v>
      </c>
      <c r="C30" s="26"/>
      <c r="D30" s="25"/>
      <c r="E30" s="26"/>
      <c r="F30" s="26"/>
      <c r="G30" s="26"/>
      <c r="H30" s="26"/>
      <c r="I30" s="26">
        <v>7</v>
      </c>
      <c r="J30" s="26"/>
      <c r="K30" s="24">
        <f t="shared" si="5"/>
        <v>7</v>
      </c>
      <c r="L30" s="24">
        <f t="shared" si="6"/>
        <v>7</v>
      </c>
      <c r="M30" s="39">
        <v>10.45</v>
      </c>
      <c r="N30" s="39">
        <v>9.1</v>
      </c>
      <c r="O30" s="24">
        <v>60</v>
      </c>
      <c r="P30" s="24">
        <v>50</v>
      </c>
      <c r="Q30" s="43">
        <v>34</v>
      </c>
      <c r="R30" s="1">
        <f t="shared" si="7"/>
        <v>0.10199999999999999</v>
      </c>
      <c r="S30" s="1">
        <f t="shared" si="8"/>
        <v>10.45</v>
      </c>
      <c r="T30" s="1">
        <f t="shared" si="9"/>
        <v>9.1</v>
      </c>
    </row>
    <row r="31" spans="1:20" s="1" customFormat="1" ht="22.5" customHeight="1" x14ac:dyDescent="0.2">
      <c r="A31" s="28" t="s">
        <v>43</v>
      </c>
      <c r="B31" s="24">
        <v>62</v>
      </c>
      <c r="C31" s="26"/>
      <c r="D31" s="25"/>
      <c r="E31" s="26"/>
      <c r="F31" s="26"/>
      <c r="G31" s="26"/>
      <c r="H31" s="26"/>
      <c r="I31" s="26"/>
      <c r="J31" s="26">
        <v>14</v>
      </c>
      <c r="K31" s="24">
        <f t="shared" si="5"/>
        <v>14</v>
      </c>
      <c r="L31" s="24">
        <f t="shared" si="6"/>
        <v>868</v>
      </c>
      <c r="M31" s="39">
        <v>10.73</v>
      </c>
      <c r="N31" s="39">
        <v>9.3800000000000008</v>
      </c>
      <c r="O31" s="24">
        <v>60</v>
      </c>
      <c r="P31" s="24">
        <v>50</v>
      </c>
      <c r="Q31" s="43">
        <v>34</v>
      </c>
      <c r="R31" s="1">
        <f t="shared" si="7"/>
        <v>6.3239999999999998</v>
      </c>
      <c r="S31" s="1">
        <f t="shared" si="8"/>
        <v>665.26</v>
      </c>
      <c r="T31" s="1">
        <f t="shared" si="9"/>
        <v>581.56000000000006</v>
      </c>
    </row>
    <row r="32" spans="1:20" s="1" customFormat="1" ht="22.5" customHeight="1" x14ac:dyDescent="0.2">
      <c r="A32" s="29">
        <v>475</v>
      </c>
      <c r="B32" s="24">
        <v>1</v>
      </c>
      <c r="C32" s="26"/>
      <c r="D32" s="25"/>
      <c r="E32" s="26"/>
      <c r="F32" s="26"/>
      <c r="G32" s="26"/>
      <c r="H32" s="26"/>
      <c r="I32" s="26"/>
      <c r="J32" s="26">
        <v>12</v>
      </c>
      <c r="K32" s="24">
        <f t="shared" si="5"/>
        <v>12</v>
      </c>
      <c r="L32" s="24">
        <f t="shared" si="6"/>
        <v>12</v>
      </c>
      <c r="M32" s="39">
        <v>10.73</v>
      </c>
      <c r="N32" s="39">
        <v>9.3800000000000008</v>
      </c>
      <c r="O32" s="24">
        <v>60</v>
      </c>
      <c r="P32" s="24">
        <v>50</v>
      </c>
      <c r="Q32" s="43">
        <v>34</v>
      </c>
      <c r="R32" s="1">
        <f t="shared" si="7"/>
        <v>0.10199999999999999</v>
      </c>
      <c r="S32" s="1">
        <f t="shared" si="8"/>
        <v>10.73</v>
      </c>
      <c r="T32" s="1">
        <f t="shared" si="9"/>
        <v>9.3800000000000008</v>
      </c>
    </row>
    <row r="33" spans="1:20" s="1" customFormat="1" ht="22.5" customHeight="1" x14ac:dyDescent="0.2">
      <c r="A33" s="20" t="s">
        <v>31</v>
      </c>
      <c r="B33" s="21">
        <f>SUM(B21:B32)</f>
        <v>475</v>
      </c>
      <c r="C33" s="21"/>
      <c r="D33" s="22"/>
      <c r="E33" s="21">
        <f>E21*B21+E22</f>
        <v>295</v>
      </c>
      <c r="F33" s="21">
        <f>F23*B23+F24</f>
        <v>1505</v>
      </c>
      <c r="G33" s="21">
        <f>G25*B25+G26</f>
        <v>1580</v>
      </c>
      <c r="H33" s="21">
        <f>H27*B27+H28</f>
        <v>1835</v>
      </c>
      <c r="I33" s="21">
        <f>I29*B29+I30</f>
        <v>735</v>
      </c>
      <c r="J33" s="21">
        <f>J31*B31+J32</f>
        <v>880</v>
      </c>
      <c r="K33" s="21"/>
      <c r="L33" s="21">
        <f>SUM(L21:L32)</f>
        <v>6830</v>
      </c>
      <c r="M33" s="21"/>
      <c r="N33" s="21"/>
      <c r="O33" s="21"/>
      <c r="P33" s="21"/>
      <c r="Q33" s="42"/>
    </row>
    <row r="34" spans="1:20" s="2" customFormat="1" ht="15.6" x14ac:dyDescent="0.25">
      <c r="R34" s="2">
        <f>SUM(R21:R33)</f>
        <v>45.611999999999988</v>
      </c>
      <c r="S34" s="2">
        <f>SUM(S21:S33)</f>
        <v>4848.4399999999996</v>
      </c>
      <c r="T34" s="2">
        <f>SUM(T21:T33)</f>
        <v>4243.1400000000003</v>
      </c>
    </row>
    <row r="36" spans="1:20" s="1" customFormat="1" ht="17.25" customHeight="1" x14ac:dyDescent="0.2">
      <c r="A36" s="3"/>
      <c r="B36" s="4"/>
      <c r="C36" s="3"/>
      <c r="D36" s="3"/>
      <c r="E36" s="68" t="s">
        <v>0</v>
      </c>
      <c r="F36" s="68"/>
      <c r="G36" s="68"/>
      <c r="H36" s="68"/>
      <c r="I36" s="68"/>
      <c r="J36" s="68"/>
      <c r="K36" s="44" t="s">
        <v>1</v>
      </c>
      <c r="L36" s="45"/>
      <c r="M36" s="46">
        <v>66.150000000000006</v>
      </c>
      <c r="N36" s="47"/>
      <c r="O36" s="48"/>
      <c r="P36" s="49" t="s">
        <v>2</v>
      </c>
      <c r="Q36" s="50"/>
    </row>
    <row r="37" spans="1:20" s="1" customFormat="1" ht="17.25" customHeight="1" x14ac:dyDescent="0.2">
      <c r="A37" s="5" t="s">
        <v>3</v>
      </c>
      <c r="B37" s="51" t="s">
        <v>4</v>
      </c>
      <c r="C37" s="52"/>
      <c r="D37" s="6"/>
      <c r="E37" s="69"/>
      <c r="F37" s="69"/>
      <c r="G37" s="69"/>
      <c r="H37" s="69"/>
      <c r="I37" s="69"/>
      <c r="J37" s="69"/>
      <c r="K37" s="44" t="s">
        <v>5</v>
      </c>
      <c r="L37" s="45"/>
      <c r="M37" s="53">
        <v>7008.84</v>
      </c>
      <c r="N37" s="54"/>
      <c r="O37" s="55"/>
      <c r="P37" s="49" t="s">
        <v>6</v>
      </c>
      <c r="Q37" s="50"/>
    </row>
    <row r="38" spans="1:20" s="1" customFormat="1" ht="17.25" customHeight="1" x14ac:dyDescent="0.2">
      <c r="A38" s="5" t="s">
        <v>7</v>
      </c>
      <c r="B38" s="56" t="s">
        <v>8</v>
      </c>
      <c r="C38" s="57"/>
      <c r="D38" s="7"/>
      <c r="E38" s="69"/>
      <c r="F38" s="69"/>
      <c r="G38" s="69"/>
      <c r="H38" s="69"/>
      <c r="I38" s="69"/>
      <c r="J38" s="69"/>
      <c r="K38" s="44" t="s">
        <v>9</v>
      </c>
      <c r="L38" s="45"/>
      <c r="M38" s="53">
        <v>6129.44</v>
      </c>
      <c r="N38" s="54"/>
      <c r="O38" s="55"/>
      <c r="P38" s="49" t="s">
        <v>6</v>
      </c>
      <c r="Q38" s="50"/>
    </row>
    <row r="39" spans="1:20" s="1" customFormat="1" ht="17.25" customHeight="1" x14ac:dyDescent="0.2">
      <c r="A39" s="8"/>
      <c r="B39" s="9"/>
      <c r="C39" s="10"/>
      <c r="D39" s="11"/>
      <c r="E39" s="69"/>
      <c r="F39" s="69"/>
      <c r="G39" s="69"/>
      <c r="H39" s="69"/>
      <c r="I39" s="69"/>
      <c r="J39" s="69"/>
      <c r="K39" s="30"/>
      <c r="L39" s="31"/>
      <c r="M39" s="32"/>
      <c r="N39" s="33"/>
      <c r="O39" s="34"/>
      <c r="P39" s="35"/>
      <c r="Q39" s="40"/>
    </row>
    <row r="40" spans="1:20" s="1" customFormat="1" ht="17.25" customHeight="1" x14ac:dyDescent="0.2">
      <c r="A40" s="12" t="s">
        <v>10</v>
      </c>
      <c r="B40" s="58">
        <v>45080</v>
      </c>
      <c r="C40" s="59"/>
      <c r="D40" s="12"/>
      <c r="E40" s="69"/>
      <c r="F40" s="69"/>
      <c r="G40" s="69"/>
      <c r="H40" s="69"/>
      <c r="I40" s="69"/>
      <c r="J40" s="69"/>
      <c r="K40" s="36"/>
      <c r="L40" s="36"/>
      <c r="M40" s="37"/>
      <c r="N40" s="37"/>
      <c r="O40" s="37"/>
      <c r="P40" s="37"/>
      <c r="Q40" s="37"/>
    </row>
    <row r="41" spans="1:20" s="1" customFormat="1" ht="22.5" customHeight="1" x14ac:dyDescent="0.2">
      <c r="A41" s="63" t="s">
        <v>11</v>
      </c>
      <c r="B41" s="65" t="s">
        <v>12</v>
      </c>
      <c r="C41" s="65" t="s">
        <v>13</v>
      </c>
      <c r="D41" s="65" t="s">
        <v>14</v>
      </c>
      <c r="E41" s="60"/>
      <c r="F41" s="60"/>
      <c r="G41" s="60"/>
      <c r="H41" s="60"/>
      <c r="I41" s="60"/>
      <c r="J41" s="60"/>
      <c r="K41" s="65" t="s">
        <v>15</v>
      </c>
      <c r="L41" s="65" t="s">
        <v>16</v>
      </c>
      <c r="M41" s="65" t="s">
        <v>17</v>
      </c>
      <c r="N41" s="65" t="s">
        <v>18</v>
      </c>
      <c r="O41" s="61" t="s">
        <v>19</v>
      </c>
      <c r="P41" s="61"/>
      <c r="Q41" s="62"/>
    </row>
    <row r="42" spans="1:20" s="1" customFormat="1" ht="26.25" customHeight="1" x14ac:dyDescent="0.2">
      <c r="A42" s="64"/>
      <c r="B42" s="66"/>
      <c r="C42" s="66"/>
      <c r="D42" s="66"/>
      <c r="E42" s="14" t="s">
        <v>20</v>
      </c>
      <c r="F42" s="14" t="s">
        <v>21</v>
      </c>
      <c r="G42" s="14" t="s">
        <v>22</v>
      </c>
      <c r="H42" s="14" t="s">
        <v>23</v>
      </c>
      <c r="I42" s="14" t="s">
        <v>24</v>
      </c>
      <c r="J42" s="14" t="s">
        <v>25</v>
      </c>
      <c r="K42" s="67"/>
      <c r="L42" s="66"/>
      <c r="M42" s="66"/>
      <c r="N42" s="66"/>
      <c r="O42" s="13" t="s">
        <v>26</v>
      </c>
      <c r="P42" s="13" t="s">
        <v>27</v>
      </c>
      <c r="Q42" s="41" t="s">
        <v>28</v>
      </c>
    </row>
    <row r="43" spans="1:20" s="1" customFormat="1" ht="22.5" customHeight="1" x14ac:dyDescent="0.2">
      <c r="A43" s="23" t="s">
        <v>44</v>
      </c>
      <c r="B43" s="24">
        <v>56</v>
      </c>
      <c r="C43" s="17" t="s">
        <v>45</v>
      </c>
      <c r="D43" s="25"/>
      <c r="E43" s="26">
        <v>16</v>
      </c>
      <c r="F43" s="26"/>
      <c r="G43" s="26"/>
      <c r="H43" s="26"/>
      <c r="I43" s="26"/>
      <c r="J43" s="26"/>
      <c r="K43" s="24">
        <f>SUM(E43:J43)</f>
        <v>16</v>
      </c>
      <c r="L43" s="24">
        <f>K43*B43</f>
        <v>896</v>
      </c>
      <c r="M43" s="39">
        <v>10</v>
      </c>
      <c r="N43" s="39">
        <v>8.8000000000000007</v>
      </c>
      <c r="O43" s="24">
        <v>60</v>
      </c>
      <c r="P43" s="24">
        <v>50</v>
      </c>
      <c r="Q43" s="43">
        <v>30</v>
      </c>
      <c r="R43" s="1">
        <f>Q43*P43*O43*B43/1000000</f>
        <v>5.04</v>
      </c>
      <c r="S43" s="1">
        <f>M43*B43</f>
        <v>560</v>
      </c>
      <c r="T43" s="1">
        <f>N43*B43</f>
        <v>492.80000000000007</v>
      </c>
    </row>
    <row r="44" spans="1:20" s="1" customFormat="1" ht="22.5" customHeight="1" x14ac:dyDescent="0.2">
      <c r="A44" s="23" t="s">
        <v>46</v>
      </c>
      <c r="B44" s="24">
        <v>1</v>
      </c>
      <c r="C44" s="27"/>
      <c r="D44" s="25"/>
      <c r="E44" s="26">
        <v>4</v>
      </c>
      <c r="F44" s="26"/>
      <c r="G44" s="26"/>
      <c r="H44" s="26"/>
      <c r="I44" s="26"/>
      <c r="J44" s="26"/>
      <c r="K44" s="24">
        <f>SUM(E44:J44)</f>
        <v>4</v>
      </c>
      <c r="L44" s="24">
        <f>K44*B44</f>
        <v>4</v>
      </c>
      <c r="M44" s="39">
        <v>10</v>
      </c>
      <c r="N44" s="39">
        <v>8.8000000000000007</v>
      </c>
      <c r="O44" s="24">
        <v>60</v>
      </c>
      <c r="P44" s="24">
        <v>50</v>
      </c>
      <c r="Q44" s="43">
        <v>30</v>
      </c>
      <c r="R44" s="1">
        <f>Q44*P44*O44*B44/1000000</f>
        <v>0.09</v>
      </c>
      <c r="S44" s="1">
        <f>M44*B44</f>
        <v>10</v>
      </c>
      <c r="T44" s="1">
        <f>N44*B44</f>
        <v>8.8000000000000007</v>
      </c>
    </row>
    <row r="45" spans="1:20" s="1" customFormat="1" ht="22.5" customHeight="1" x14ac:dyDescent="0.2">
      <c r="A45" s="23" t="s">
        <v>47</v>
      </c>
      <c r="B45" s="24">
        <v>125</v>
      </c>
      <c r="C45" s="26"/>
      <c r="D45" s="25"/>
      <c r="E45" s="26"/>
      <c r="F45" s="26">
        <v>16</v>
      </c>
      <c r="G45" s="26"/>
      <c r="H45" s="26"/>
      <c r="I45" s="26"/>
      <c r="J45" s="26"/>
      <c r="K45" s="24">
        <f>SUM(E45:J45)</f>
        <v>16</v>
      </c>
      <c r="L45" s="24">
        <f>K45*B45</f>
        <v>2000</v>
      </c>
      <c r="M45" s="39">
        <v>10.35</v>
      </c>
      <c r="N45" s="39">
        <v>9.15</v>
      </c>
      <c r="O45" s="24">
        <v>60</v>
      </c>
      <c r="P45" s="24">
        <v>50</v>
      </c>
      <c r="Q45" s="43">
        <v>30</v>
      </c>
      <c r="R45" s="1">
        <f>Q45*P45*O45*B45/1000000</f>
        <v>11.25</v>
      </c>
      <c r="S45" s="1">
        <f>M45*B45</f>
        <v>1293.75</v>
      </c>
      <c r="T45" s="1">
        <f>N45*B45</f>
        <v>1143.75</v>
      </c>
    </row>
    <row r="46" spans="1:20" s="1" customFormat="1" ht="22.5" customHeight="1" x14ac:dyDescent="0.2">
      <c r="A46" s="23" t="s">
        <v>48</v>
      </c>
      <c r="B46" s="24">
        <v>192</v>
      </c>
      <c r="C46" s="26"/>
      <c r="D46" s="25"/>
      <c r="E46" s="26"/>
      <c r="F46" s="26"/>
      <c r="G46" s="26">
        <v>14</v>
      </c>
      <c r="H46" s="26"/>
      <c r="I46" s="26"/>
      <c r="J46" s="26"/>
      <c r="K46" s="24">
        <f>SUM(E46:J46)</f>
        <v>14</v>
      </c>
      <c r="L46" s="24">
        <f>K46*B46</f>
        <v>2688</v>
      </c>
      <c r="M46" s="39">
        <v>9.5500000000000007</v>
      </c>
      <c r="N46" s="39">
        <v>8.25</v>
      </c>
      <c r="O46" s="24">
        <v>60</v>
      </c>
      <c r="P46" s="24">
        <v>50</v>
      </c>
      <c r="Q46" s="43">
        <v>32</v>
      </c>
      <c r="R46" s="1">
        <f t="shared" ref="R46:R53" si="10">Q46*P46*O46*B46/1000000</f>
        <v>18.431999999999999</v>
      </c>
      <c r="S46" s="1">
        <f t="shared" ref="S46:S53" si="11">M46*B46</f>
        <v>1833.6000000000001</v>
      </c>
      <c r="T46" s="1">
        <f t="shared" ref="T46:T53" si="12">N46*B46</f>
        <v>1584</v>
      </c>
    </row>
    <row r="47" spans="1:20" s="1" customFormat="1" ht="22.5" customHeight="1" x14ac:dyDescent="0.2">
      <c r="A47" s="23" t="s">
        <v>49</v>
      </c>
      <c r="B47" s="24">
        <v>1</v>
      </c>
      <c r="C47" s="26"/>
      <c r="D47" s="25"/>
      <c r="E47" s="26"/>
      <c r="F47" s="26"/>
      <c r="G47" s="26">
        <v>12</v>
      </c>
      <c r="H47" s="26"/>
      <c r="I47" s="26"/>
      <c r="J47" s="26"/>
      <c r="K47" s="24">
        <f>SUM(E47:J47)</f>
        <v>12</v>
      </c>
      <c r="L47" s="24">
        <f>K47*B47</f>
        <v>12</v>
      </c>
      <c r="M47" s="39">
        <v>9.5500000000000007</v>
      </c>
      <c r="N47" s="39">
        <v>8.25</v>
      </c>
      <c r="O47" s="24">
        <v>60</v>
      </c>
      <c r="P47" s="24">
        <v>50</v>
      </c>
      <c r="Q47" s="43">
        <v>32</v>
      </c>
      <c r="R47" s="1">
        <f t="shared" si="10"/>
        <v>9.6000000000000002E-2</v>
      </c>
      <c r="S47" s="1">
        <f t="shared" si="11"/>
        <v>9.5500000000000007</v>
      </c>
      <c r="T47" s="1">
        <f t="shared" si="12"/>
        <v>8.25</v>
      </c>
    </row>
    <row r="48" spans="1:20" s="1" customFormat="1" ht="22.5" customHeight="1" x14ac:dyDescent="0.2">
      <c r="A48" s="23" t="s">
        <v>50</v>
      </c>
      <c r="B48" s="24">
        <v>164</v>
      </c>
      <c r="C48" s="26"/>
      <c r="D48" s="25"/>
      <c r="E48" s="26"/>
      <c r="F48" s="26"/>
      <c r="G48" s="26"/>
      <c r="H48" s="26">
        <v>14</v>
      </c>
      <c r="I48" s="26"/>
      <c r="J48" s="26"/>
      <c r="K48" s="24">
        <f t="shared" ref="K48:K53" si="13">SUM(E48:J48)</f>
        <v>14</v>
      </c>
      <c r="L48" s="24">
        <f t="shared" ref="L48:L53" si="14">K48*B48</f>
        <v>2296</v>
      </c>
      <c r="M48" s="39">
        <v>10.35</v>
      </c>
      <c r="N48" s="39">
        <v>9.1</v>
      </c>
      <c r="O48" s="24">
        <v>60</v>
      </c>
      <c r="P48" s="24">
        <v>50</v>
      </c>
      <c r="Q48" s="43">
        <v>32</v>
      </c>
      <c r="R48" s="1">
        <f t="shared" si="10"/>
        <v>15.744</v>
      </c>
      <c r="S48" s="1">
        <f t="shared" si="11"/>
        <v>1697.3999999999999</v>
      </c>
      <c r="T48" s="1">
        <f t="shared" si="12"/>
        <v>1492.3999999999999</v>
      </c>
    </row>
    <row r="49" spans="1:20" s="1" customFormat="1" ht="22.5" customHeight="1" x14ac:dyDescent="0.2">
      <c r="A49" s="28" t="s">
        <v>51</v>
      </c>
      <c r="B49" s="24">
        <v>1</v>
      </c>
      <c r="C49" s="26"/>
      <c r="D49" s="25"/>
      <c r="E49" s="26"/>
      <c r="F49" s="26"/>
      <c r="G49" s="26"/>
      <c r="H49" s="26">
        <v>4</v>
      </c>
      <c r="I49" s="26"/>
      <c r="J49" s="26"/>
      <c r="K49" s="24">
        <f t="shared" si="13"/>
        <v>4</v>
      </c>
      <c r="L49" s="24">
        <f t="shared" si="14"/>
        <v>4</v>
      </c>
      <c r="M49" s="39">
        <v>10.35</v>
      </c>
      <c r="N49" s="39">
        <v>9.1</v>
      </c>
      <c r="O49" s="24">
        <v>60</v>
      </c>
      <c r="P49" s="24">
        <v>50</v>
      </c>
      <c r="Q49" s="43">
        <v>32</v>
      </c>
      <c r="R49" s="1">
        <f t="shared" si="10"/>
        <v>9.6000000000000002E-2</v>
      </c>
      <c r="S49" s="1">
        <f t="shared" si="11"/>
        <v>10.35</v>
      </c>
      <c r="T49" s="1">
        <f t="shared" si="12"/>
        <v>9.1</v>
      </c>
    </row>
    <row r="50" spans="1:20" s="1" customFormat="1" ht="22.5" customHeight="1" x14ac:dyDescent="0.2">
      <c r="A50" s="28" t="s">
        <v>52</v>
      </c>
      <c r="B50" s="24">
        <v>92</v>
      </c>
      <c r="C50" s="26"/>
      <c r="D50" s="25"/>
      <c r="E50" s="26"/>
      <c r="F50" s="26"/>
      <c r="G50" s="26"/>
      <c r="H50" s="26"/>
      <c r="I50" s="26">
        <v>14</v>
      </c>
      <c r="J50" s="26"/>
      <c r="K50" s="24">
        <f t="shared" si="13"/>
        <v>14</v>
      </c>
      <c r="L50" s="24">
        <f t="shared" si="14"/>
        <v>1288</v>
      </c>
      <c r="M50" s="39">
        <v>10.45</v>
      </c>
      <c r="N50" s="39">
        <v>9.1</v>
      </c>
      <c r="O50" s="24">
        <v>60</v>
      </c>
      <c r="P50" s="24">
        <v>50</v>
      </c>
      <c r="Q50" s="43">
        <v>34</v>
      </c>
      <c r="R50" s="1">
        <f t="shared" si="10"/>
        <v>9.3840000000000003</v>
      </c>
      <c r="S50" s="1">
        <f t="shared" si="11"/>
        <v>961.4</v>
      </c>
      <c r="T50" s="1">
        <f t="shared" si="12"/>
        <v>837.19999999999993</v>
      </c>
    </row>
    <row r="51" spans="1:20" s="1" customFormat="1" ht="22.5" customHeight="1" x14ac:dyDescent="0.2">
      <c r="A51" s="28" t="s">
        <v>53</v>
      </c>
      <c r="B51" s="24">
        <v>1</v>
      </c>
      <c r="C51" s="26"/>
      <c r="D51" s="25"/>
      <c r="E51" s="26"/>
      <c r="F51" s="26"/>
      <c r="G51" s="26"/>
      <c r="H51" s="26"/>
      <c r="I51" s="26">
        <v>12</v>
      </c>
      <c r="J51" s="26"/>
      <c r="K51" s="24">
        <f t="shared" si="13"/>
        <v>12</v>
      </c>
      <c r="L51" s="24">
        <f t="shared" si="14"/>
        <v>12</v>
      </c>
      <c r="M51" s="39">
        <v>10.45</v>
      </c>
      <c r="N51" s="39">
        <v>9.1</v>
      </c>
      <c r="O51" s="24">
        <v>60</v>
      </c>
      <c r="P51" s="24">
        <v>50</v>
      </c>
      <c r="Q51" s="43">
        <v>34</v>
      </c>
      <c r="R51" s="1">
        <f t="shared" si="10"/>
        <v>0.10199999999999999</v>
      </c>
      <c r="S51" s="1">
        <f t="shared" si="11"/>
        <v>10.45</v>
      </c>
      <c r="T51" s="1">
        <f t="shared" si="12"/>
        <v>9.1</v>
      </c>
    </row>
    <row r="52" spans="1:20" s="1" customFormat="1" ht="22.5" customHeight="1" x14ac:dyDescent="0.2">
      <c r="A52" s="28" t="s">
        <v>54</v>
      </c>
      <c r="B52" s="24">
        <v>57</v>
      </c>
      <c r="C52" s="26"/>
      <c r="D52" s="25"/>
      <c r="E52" s="26"/>
      <c r="F52" s="26"/>
      <c r="G52" s="26"/>
      <c r="H52" s="26"/>
      <c r="I52" s="26"/>
      <c r="J52" s="26">
        <v>14</v>
      </c>
      <c r="K52" s="24">
        <f t="shared" si="13"/>
        <v>14</v>
      </c>
      <c r="L52" s="24">
        <f t="shared" si="14"/>
        <v>798</v>
      </c>
      <c r="M52" s="39">
        <v>10.73</v>
      </c>
      <c r="N52" s="39">
        <v>9.3800000000000008</v>
      </c>
      <c r="O52" s="24">
        <v>60</v>
      </c>
      <c r="P52" s="24">
        <v>50</v>
      </c>
      <c r="Q52" s="43">
        <v>34</v>
      </c>
      <c r="R52" s="1">
        <f t="shared" si="10"/>
        <v>5.8140000000000001</v>
      </c>
      <c r="S52" s="1">
        <f t="shared" si="11"/>
        <v>611.61</v>
      </c>
      <c r="T52" s="1">
        <f t="shared" si="12"/>
        <v>534.66000000000008</v>
      </c>
    </row>
    <row r="53" spans="1:20" s="1" customFormat="1" ht="22.5" customHeight="1" x14ac:dyDescent="0.2">
      <c r="A53" s="29">
        <v>691</v>
      </c>
      <c r="B53" s="24">
        <v>1</v>
      </c>
      <c r="C53" s="26"/>
      <c r="D53" s="25"/>
      <c r="E53" s="26"/>
      <c r="F53" s="26"/>
      <c r="G53" s="26"/>
      <c r="H53" s="26"/>
      <c r="I53" s="26"/>
      <c r="J53" s="26">
        <v>2</v>
      </c>
      <c r="K53" s="24">
        <f t="shared" si="13"/>
        <v>2</v>
      </c>
      <c r="L53" s="24">
        <f t="shared" si="14"/>
        <v>2</v>
      </c>
      <c r="M53" s="39">
        <v>10.73</v>
      </c>
      <c r="N53" s="39">
        <v>9.3800000000000008</v>
      </c>
      <c r="O53" s="24">
        <v>60</v>
      </c>
      <c r="P53" s="24">
        <v>50</v>
      </c>
      <c r="Q53" s="43">
        <v>34</v>
      </c>
      <c r="R53" s="1">
        <f t="shared" si="10"/>
        <v>0.10199999999999999</v>
      </c>
      <c r="S53" s="1">
        <f t="shared" si="11"/>
        <v>10.73</v>
      </c>
      <c r="T53" s="1">
        <f t="shared" si="12"/>
        <v>9.3800000000000008</v>
      </c>
    </row>
    <row r="54" spans="1:20" s="1" customFormat="1" ht="22.5" customHeight="1" x14ac:dyDescent="0.2">
      <c r="A54" s="20" t="s">
        <v>31</v>
      </c>
      <c r="B54" s="21">
        <f>SUM(B43:B53)</f>
        <v>691</v>
      </c>
      <c r="C54" s="21"/>
      <c r="D54" s="22"/>
      <c r="E54" s="21">
        <f>E43*B43+E44</f>
        <v>900</v>
      </c>
      <c r="F54" s="21">
        <f>F45*B45</f>
        <v>2000</v>
      </c>
      <c r="G54" s="21">
        <f>G46*B46+G47</f>
        <v>2700</v>
      </c>
      <c r="H54" s="21">
        <f>H48*B48+H49</f>
        <v>2300</v>
      </c>
      <c r="I54" s="21">
        <f>I50*B50+I51</f>
        <v>1300</v>
      </c>
      <c r="J54" s="21">
        <f>J52*B52+J53</f>
        <v>800</v>
      </c>
      <c r="K54" s="21"/>
      <c r="L54" s="21">
        <f>SUM(L43:L53)</f>
        <v>10000</v>
      </c>
      <c r="M54" s="21"/>
      <c r="N54" s="21"/>
      <c r="O54" s="21"/>
      <c r="P54" s="21"/>
      <c r="Q54" s="42"/>
    </row>
    <row r="55" spans="1:20" s="2" customFormat="1" ht="15.6" x14ac:dyDescent="0.25">
      <c r="R55" s="2">
        <f>SUM(R43:R54)</f>
        <v>66.149999999999991</v>
      </c>
      <c r="S55" s="2">
        <f>SUM(S43:S54)</f>
        <v>7008.8399999999992</v>
      </c>
      <c r="T55" s="2">
        <f>SUM(T43:T54)</f>
        <v>6129.4400000000005</v>
      </c>
    </row>
  </sheetData>
  <mergeCells count="69">
    <mergeCell ref="E2:J6"/>
    <mergeCell ref="E14:J18"/>
    <mergeCell ref="E36:J40"/>
    <mergeCell ref="L7:L8"/>
    <mergeCell ref="L19:L20"/>
    <mergeCell ref="L41:L42"/>
    <mergeCell ref="M7:M8"/>
    <mergeCell ref="M19:M20"/>
    <mergeCell ref="M41:M42"/>
    <mergeCell ref="A7:A8"/>
    <mergeCell ref="A19:A20"/>
    <mergeCell ref="A41:A42"/>
    <mergeCell ref="B7:B8"/>
    <mergeCell ref="B19:B20"/>
    <mergeCell ref="B41:B42"/>
    <mergeCell ref="C7:C8"/>
    <mergeCell ref="C19:C20"/>
    <mergeCell ref="C41:C42"/>
    <mergeCell ref="D7:D8"/>
    <mergeCell ref="D19:D20"/>
    <mergeCell ref="D41:D42"/>
    <mergeCell ref="K7:K8"/>
    <mergeCell ref="K19:K20"/>
    <mergeCell ref="E41:J41"/>
    <mergeCell ref="O41:Q41"/>
    <mergeCell ref="K41:K42"/>
    <mergeCell ref="N41:N42"/>
    <mergeCell ref="B37:C37"/>
    <mergeCell ref="K37:L37"/>
    <mergeCell ref="M37:O37"/>
    <mergeCell ref="P37:Q37"/>
    <mergeCell ref="B38:C38"/>
    <mergeCell ref="K38:L38"/>
    <mergeCell ref="M38:O38"/>
    <mergeCell ref="P38:Q38"/>
    <mergeCell ref="B40:C40"/>
    <mergeCell ref="B16:C16"/>
    <mergeCell ref="K16:L16"/>
    <mergeCell ref="M16:O16"/>
    <mergeCell ref="P16:Q16"/>
    <mergeCell ref="B18:C18"/>
    <mergeCell ref="E19:J19"/>
    <mergeCell ref="O19:Q19"/>
    <mergeCell ref="K36:L36"/>
    <mergeCell ref="M36:O36"/>
    <mergeCell ref="P36:Q36"/>
    <mergeCell ref="N19:N20"/>
    <mergeCell ref="B6:C6"/>
    <mergeCell ref="E7:J7"/>
    <mergeCell ref="O7:Q7"/>
    <mergeCell ref="K14:L14"/>
    <mergeCell ref="M14:O14"/>
    <mergeCell ref="P14:Q14"/>
    <mergeCell ref="B15:C15"/>
    <mergeCell ref="K15:L15"/>
    <mergeCell ref="M15:O15"/>
    <mergeCell ref="P15:Q15"/>
    <mergeCell ref="N7:N8"/>
    <mergeCell ref="K2:L2"/>
    <mergeCell ref="M2:O2"/>
    <mergeCell ref="P2:Q2"/>
    <mergeCell ref="B3:C3"/>
    <mergeCell ref="K3:L3"/>
    <mergeCell ref="M3:O3"/>
    <mergeCell ref="P3:Q3"/>
    <mergeCell ref="B4:C4"/>
    <mergeCell ref="K4:L4"/>
    <mergeCell ref="M4:O4"/>
    <mergeCell ref="P4:Q4"/>
  </mergeCells>
  <phoneticPr fontId="14" type="noConversion"/>
  <pageMargins left="0.35416666666666702" right="0.27500000000000002" top="0.43263888888888902" bottom="0.23611111111111099" header="0.5" footer="0.5"/>
  <pageSetup paperSize="9" scale="83" orientation="portrait" r:id="rId1"/>
  <rowBreaks count="1" manualBreakCount="1">
    <brk id="34" max="1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范 勤</cp:lastModifiedBy>
  <dcterms:created xsi:type="dcterms:W3CDTF">2022-09-01T07:06:00Z</dcterms:created>
  <dcterms:modified xsi:type="dcterms:W3CDTF">2024-03-22T04:28:39Z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A93993AAF41949C68D9C67DDB4953931_13</vt:lpwstr>
  </property>
  <property fmtid="{D5CDD505-2E9C-101B-9397-08002B2CF9AE}" pid="3" name="KSOProductBuildVer">
    <vt:lpwstr>2052-12.1.0.16412</vt:lpwstr>
  </property>
  <property fmtid="{D5CDD505-2E9C-101B-9397-08002B2CF9AE}" pid="4" name="KSOReadingLayout">
    <vt:bool>true</vt:bool>
  </property>
</Properties>
</file>