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0" windowHeight="5775"/>
  </bookViews>
  <sheets>
    <sheet name="TAB 1791" sheetId="1" r:id="rId1"/>
    <sheet name="POLYBAG (2)" sheetId="2" state="hidden" r:id="rId2"/>
  </sheets>
  <definedNames>
    <definedName name="_xlnm.Print_Area" localSheetId="1">'POLYBAG (2)'!$A$1:$K$43</definedName>
    <definedName name="_xlnm.Print_Area" localSheetId="0">'TAB 1791'!$A$1:$I$39</definedName>
  </definedNames>
  <calcPr calcId="162913"/>
</workbook>
</file>

<file path=xl/calcChain.xml><?xml version="1.0" encoding="utf-8"?>
<calcChain xmlns="http://schemas.openxmlformats.org/spreadsheetml/2006/main">
  <c r="O24" i="2" l="1"/>
  <c r="N24" i="2"/>
  <c r="G24" i="2"/>
  <c r="I24" i="2" s="1"/>
  <c r="N23" i="2"/>
  <c r="O23" i="2" s="1"/>
  <c r="G23" i="2"/>
  <c r="I23" i="2" s="1"/>
  <c r="O22" i="2"/>
  <c r="N22" i="2"/>
  <c r="G22" i="2"/>
  <c r="I22" i="2" s="1"/>
  <c r="N21" i="2"/>
  <c r="O21" i="2" s="1"/>
  <c r="G21" i="2"/>
  <c r="I21" i="2" s="1"/>
  <c r="O20" i="2"/>
  <c r="N20" i="2"/>
  <c r="G20" i="2"/>
  <c r="I20" i="2" s="1"/>
  <c r="N19" i="2"/>
  <c r="O19" i="2" s="1"/>
  <c r="G19" i="2"/>
  <c r="I19" i="2" s="1"/>
  <c r="O18" i="2"/>
  <c r="N18" i="2"/>
  <c r="E18" i="2"/>
  <c r="G18" i="2" s="1"/>
  <c r="I18" i="2" s="1"/>
  <c r="N17" i="2"/>
  <c r="O17" i="2" s="1"/>
  <c r="G17" i="2"/>
  <c r="I17" i="2" s="1"/>
  <c r="E17" i="2"/>
  <c r="N16" i="2"/>
  <c r="O16" i="2" s="1"/>
  <c r="E16" i="2"/>
  <c r="G16" i="2" s="1"/>
  <c r="I16" i="2" s="1"/>
  <c r="I25" i="2" l="1"/>
  <c r="E16" i="1"/>
</calcChain>
</file>

<file path=xl/sharedStrings.xml><?xml version="1.0" encoding="utf-8"?>
<sst xmlns="http://schemas.openxmlformats.org/spreadsheetml/2006/main" count="88" uniqueCount="53">
  <si>
    <t>PURCHASE ORDER</t>
  </si>
  <si>
    <t>SUPPLIER : -</t>
  </si>
  <si>
    <t xml:space="preserve">DELIVERY : - </t>
  </si>
  <si>
    <t>ORDER QTY</t>
  </si>
  <si>
    <t>ITEM DESCRIPTION (REF.)</t>
  </si>
  <si>
    <t>SIZE</t>
  </si>
  <si>
    <t>PREPARED BY / NAGARAJ</t>
  </si>
  <si>
    <t>POLYBAG TYPE</t>
  </si>
  <si>
    <t xml:space="preserve">DATE: - </t>
  </si>
  <si>
    <t>TMI EGYPT</t>
  </si>
  <si>
    <t>AMRIA PUBLIC FREE ZONE</t>
  </si>
  <si>
    <t>ALEXANDRIA</t>
  </si>
  <si>
    <t>INDIVIDUAL POLYBAG</t>
  </si>
  <si>
    <t>WITH WARNING (AS BELOW)</t>
  </si>
  <si>
    <t>BRIGHT FUTURE CO</t>
  </si>
  <si>
    <t>13.75" W X 17" H + 2" FLAP ( WITH SELF SEAL), WITH HOLES</t>
  </si>
  <si>
    <t>WITH WARNING  PRINT IN BLACK  (24 CM WIDE)</t>
  </si>
  <si>
    <t>EGYPT</t>
  </si>
  <si>
    <t>QUALITY:- FOLLOW SAME AS PREVIOUS SEASON PO#NT466</t>
  </si>
  <si>
    <t>STYLE NO. # HURLEY BOXED LOGO</t>
  </si>
  <si>
    <t>PO : NT536</t>
  </si>
  <si>
    <t>11.5" W X 15" H + 2" FLAP (WITH SELF SEAL), WITH HOLES</t>
  </si>
  <si>
    <t>11.8" W X 13.8" + 2" FLAP (WITH SELF SEAL), WITH HOLES</t>
  </si>
  <si>
    <t>907, 908, 909, 910, 05256</t>
  </si>
  <si>
    <t>911, 912, 913, 914</t>
  </si>
  <si>
    <t>915, 916</t>
  </si>
  <si>
    <t>917, 918</t>
  </si>
  <si>
    <t>11.8" W X 15.75" + 2" FLAP (WITH SELF SEAL), WITH HOLES</t>
  </si>
  <si>
    <t>MASTER POLYBAG</t>
  </si>
  <si>
    <t>19.5" W X 38" H</t>
  </si>
  <si>
    <t>14" W X 21" H</t>
  </si>
  <si>
    <t>913, 914</t>
  </si>
  <si>
    <t>911, 912</t>
  </si>
  <si>
    <t>16" W X 22" H</t>
  </si>
  <si>
    <t>16" W X 25.5" H</t>
  </si>
  <si>
    <t>18" W X 27" H</t>
  </si>
  <si>
    <t>SAMPLE</t>
  </si>
  <si>
    <t>PO QTY</t>
  </si>
  <si>
    <t>qty increased</t>
  </si>
  <si>
    <t>PREVIOUS SEASON</t>
  </si>
  <si>
    <t>PREPARED BY / YATIN</t>
  </si>
  <si>
    <t>TOTAL PO QTY</t>
  </si>
  <si>
    <t>TIMELINE EGYPT</t>
  </si>
  <si>
    <t>TRIMS</t>
  </si>
  <si>
    <t>PICURE</t>
  </si>
  <si>
    <t>AS PER APPROVED SAMPLE AND LAYOUT</t>
  </si>
  <si>
    <t>QUALITY</t>
  </si>
  <si>
    <t>AS PER APPROVED SAMPLE</t>
  </si>
  <si>
    <t>CHINA</t>
  </si>
  <si>
    <t>TAB -1969</t>
  </si>
  <si>
    <t>STYLE NO. # 15512/15515</t>
  </si>
  <si>
    <t>PO : TL-PO132-24</t>
  </si>
  <si>
    <t>25 PCS PP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</si>
</sst>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0"/>
  </numFmts>
  <fonts count="10">
    <font>
      <sz val="11"/>
      <color theme="1"/>
      <name val="Mangal"/>
      <family val="2"/>
      <scheme val="minor"/>
    </font>
    <font>
      <b/>
      <sz val="11"/>
      <color theme="1"/>
      <name val="Mangal"/>
      <family val="2"/>
      <scheme val="minor"/>
    </font>
    <font>
      <sz val="8"/>
      <color theme="1"/>
      <name val="Mangal"/>
      <family val="2"/>
      <scheme val="minor"/>
    </font>
    <font>
      <b/>
      <sz val="10"/>
      <color theme="1"/>
      <name val="Mangal"/>
      <family val="2"/>
      <scheme val="minor"/>
    </font>
    <font>
      <b/>
      <sz val="11"/>
      <name val="Mangal"/>
      <family val="2"/>
      <scheme val="minor"/>
    </font>
    <font>
      <b/>
      <sz val="11"/>
      <color rgb="FF1F3864"/>
      <name val="Calibri"/>
      <family val="2"/>
    </font>
    <font>
      <b/>
      <sz val="12"/>
      <color theme="1"/>
      <name val="Mangal"/>
      <family val="2"/>
      <scheme val="minor"/>
    </font>
    <font>
      <b/>
      <sz val="14"/>
      <color theme="1"/>
      <name val="Mangal"/>
      <family val="2"/>
      <scheme val="minor"/>
    </font>
    <font>
      <sz val="11"/>
      <color theme="1"/>
      <name val="Mangal"/>
      <family val="2"/>
      <scheme val="minor"/>
    </font>
    <font>
      <b/>
      <sz val="11"/>
      <color theme="1"/>
      <name val="Mangal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0" fillId="3" borderId="0" xfId="0" applyFill="1" applyBorder="1"/>
    <xf numFmtId="0" fontId="0" fillId="3" borderId="4" xfId="0" applyFill="1" applyBorder="1"/>
    <xf numFmtId="0" fontId="0" fillId="3" borderId="7" xfId="0" applyFill="1" applyBorder="1"/>
    <xf numFmtId="0" fontId="1" fillId="3" borderId="0" xfId="0" applyFont="1" applyFill="1" applyBorder="1" applyAlignment="1">
      <alignment horizontal="left"/>
    </xf>
    <xf numFmtId="0" fontId="0" fillId="3" borderId="0" xfId="0" applyFill="1"/>
    <xf numFmtId="0" fontId="3" fillId="3" borderId="2" xfId="0" applyFont="1" applyFill="1" applyBorder="1" applyAlignment="1">
      <alignment horizontal="left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3" borderId="6" xfId="0" applyFont="1" applyFill="1" applyBorder="1"/>
    <xf numFmtId="0" fontId="1" fillId="3" borderId="1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16" fontId="4" fillId="4" borderId="11" xfId="0" applyNumberFormat="1" applyFont="1" applyFill="1" applyBorder="1" applyAlignment="1">
      <alignment horizontal="left"/>
    </xf>
    <xf numFmtId="0" fontId="4" fillId="4" borderId="10" xfId="0" applyFont="1" applyFill="1" applyBorder="1" applyAlignment="1"/>
    <xf numFmtId="0" fontId="0" fillId="3" borderId="12" xfId="0" applyFont="1" applyFill="1" applyBorder="1" applyAlignment="1">
      <alignment vertical="center" wrapText="1"/>
    </xf>
    <xf numFmtId="0" fontId="0" fillId="0" borderId="13" xfId="0" applyBorder="1" applyAlignment="1">
      <alignment horizontal="left" vertical="center"/>
    </xf>
    <xf numFmtId="0" fontId="0" fillId="3" borderId="0" xfId="0" applyFill="1" applyAlignment="1">
      <alignment horizontal="left"/>
    </xf>
    <xf numFmtId="0" fontId="1" fillId="3" borderId="1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9" fontId="4" fillId="3" borderId="14" xfId="0" quotePrefix="1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3" fontId="0" fillId="3" borderId="12" xfId="0" applyNumberFormat="1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1" fontId="4" fillId="3" borderId="12" xfId="0" quotePrefix="1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 vertical="center" wrapText="1"/>
    </xf>
    <xf numFmtId="0" fontId="0" fillId="7" borderId="12" xfId="0" applyFont="1" applyFill="1" applyBorder="1" applyAlignment="1">
      <alignment horizontal="center" vertical="center" wrapText="1"/>
    </xf>
    <xf numFmtId="164" fontId="4" fillId="3" borderId="12" xfId="0" quotePrefix="1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left"/>
    </xf>
    <xf numFmtId="9" fontId="0" fillId="3" borderId="0" xfId="1" applyFont="1" applyFill="1" applyAlignment="1">
      <alignment horizontal="left"/>
    </xf>
    <xf numFmtId="1" fontId="6" fillId="3" borderId="12" xfId="0" applyNumberFormat="1" applyFont="1" applyFill="1" applyBorder="1" applyAlignment="1">
      <alignment horizontal="center" vertical="center"/>
    </xf>
    <xf numFmtId="16" fontId="1" fillId="3" borderId="12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0" fillId="3" borderId="13" xfId="0" applyNumberFormat="1" applyFont="1" applyFill="1" applyBorder="1" applyAlignment="1">
      <alignment horizontal="center" vertical="center" wrapText="1"/>
    </xf>
    <xf numFmtId="3" fontId="0" fillId="3" borderId="21" xfId="0" applyNumberFormat="1" applyFont="1" applyFill="1" applyBorder="1" applyAlignment="1">
      <alignment horizontal="center" vertical="center" wrapText="1"/>
    </xf>
    <xf numFmtId="3" fontId="0" fillId="3" borderId="14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15</xdr:row>
      <xdr:rowOff>76201</xdr:rowOff>
    </xdr:from>
    <xdr:to>
      <xdr:col>1</xdr:col>
      <xdr:colOff>1819275</xdr:colOff>
      <xdr:row>20</xdr:row>
      <xdr:rowOff>85347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6" y="3152776"/>
          <a:ext cx="1685924" cy="1199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80075</xdr:colOff>
      <xdr:row>27</xdr:row>
      <xdr:rowOff>82399</xdr:rowOff>
    </xdr:from>
    <xdr:to>
      <xdr:col>3</xdr:col>
      <xdr:colOff>1173928</xdr:colOff>
      <xdr:row>42</xdr:row>
      <xdr:rowOff>129677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5" y="6086959"/>
          <a:ext cx="6275453" cy="2790478"/>
        </a:xfrm>
        <a:prstGeom prst="rect">
          <a:avLst/>
        </a:prstGeom>
      </xdr:spPr>
    </xdr:pic>
    <xdr:clientData/>
  </xdr:twoCellAnchor>
  <xdr:twoCellAnchor editAs="oneCell">
    <xdr:from>
      <xdr:col>3</xdr:col>
      <xdr:colOff>1341120</xdr:colOff>
      <xdr:row>27</xdr:row>
      <xdr:rowOff>30480</xdr:rowOff>
    </xdr:from>
    <xdr:to>
      <xdr:col>4</xdr:col>
      <xdr:colOff>121920</xdr:colOff>
      <xdr:row>34</xdr:row>
      <xdr:rowOff>106908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6035040"/>
          <a:ext cx="1463040" cy="1356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220980</xdr:colOff>
      <xdr:row>27</xdr:row>
      <xdr:rowOff>30480</xdr:rowOff>
    </xdr:from>
    <xdr:to>
      <xdr:col>8</xdr:col>
      <xdr:colOff>175260</xdr:colOff>
      <xdr:row>34</xdr:row>
      <xdr:rowOff>152858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5020" y="6035040"/>
          <a:ext cx="1554480" cy="1402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213360</xdr:colOff>
      <xdr:row>27</xdr:row>
      <xdr:rowOff>38100</xdr:rowOff>
    </xdr:from>
    <xdr:to>
      <xdr:col>10</xdr:col>
      <xdr:colOff>181631</xdr:colOff>
      <xdr:row>34</xdr:row>
      <xdr:rowOff>137160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6042660"/>
          <a:ext cx="1568471" cy="137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1882139</xdr:colOff>
      <xdr:row>35</xdr:row>
      <xdr:rowOff>38100</xdr:rowOff>
    </xdr:from>
    <xdr:to>
      <xdr:col>5</xdr:col>
      <xdr:colOff>150724</xdr:colOff>
      <xdr:row>42</xdr:row>
      <xdr:rowOff>137160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3739" y="7505700"/>
          <a:ext cx="1750925" cy="137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426720</xdr:colOff>
      <xdr:row>35</xdr:row>
      <xdr:rowOff>121921</xdr:rowOff>
    </xdr:from>
    <xdr:to>
      <xdr:col>9</xdr:col>
      <xdr:colOff>327660</xdr:colOff>
      <xdr:row>42</xdr:row>
      <xdr:rowOff>140293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860" y="7589521"/>
          <a:ext cx="1501140" cy="1298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view="pageBreakPreview" topLeftCell="A4" zoomScaleNormal="85" zoomScaleSheetLayoutView="100" workbookViewId="0">
      <selection activeCell="A16" sqref="A16:A21"/>
    </sheetView>
  </sheetViews>
  <sheetFormatPr defaultColWidth="9.125" defaultRowHeight="14.25"/>
  <cols>
    <col min="1" max="1" width="23.375" style="5" bestFit="1" customWidth="1"/>
    <col min="2" max="2" width="29.25" style="5" customWidth="1"/>
    <col min="3" max="3" width="17" style="5" customWidth="1"/>
    <col min="4" max="4" width="39.125" style="5" customWidth="1"/>
    <col min="5" max="6" width="11.625" style="5" hidden="1" customWidth="1"/>
    <col min="7" max="9" width="11.625" style="5" customWidth="1"/>
    <col min="10" max="16384" width="9.125" style="5"/>
  </cols>
  <sheetData>
    <row r="1" spans="1:14" ht="15">
      <c r="A1" s="50" t="s">
        <v>42</v>
      </c>
      <c r="B1" s="51"/>
      <c r="C1" s="51"/>
      <c r="D1" s="51"/>
      <c r="E1" s="51"/>
      <c r="F1" s="51"/>
      <c r="G1" s="51"/>
      <c r="H1" s="51"/>
      <c r="I1" s="52"/>
    </row>
    <row r="2" spans="1:14">
      <c r="A2" s="53" t="s">
        <v>10</v>
      </c>
      <c r="B2" s="54"/>
      <c r="C2" s="54"/>
      <c r="D2" s="54"/>
      <c r="E2" s="54"/>
      <c r="F2" s="54"/>
      <c r="G2" s="54"/>
      <c r="H2" s="54"/>
      <c r="I2" s="55"/>
    </row>
    <row r="3" spans="1:14">
      <c r="A3" s="53" t="s">
        <v>11</v>
      </c>
      <c r="B3" s="54"/>
      <c r="C3" s="54"/>
      <c r="D3" s="54"/>
      <c r="E3" s="54"/>
      <c r="F3" s="54"/>
      <c r="G3" s="54"/>
      <c r="H3" s="54"/>
      <c r="I3" s="55"/>
    </row>
    <row r="4" spans="1:14">
      <c r="A4" s="53" t="s">
        <v>17</v>
      </c>
      <c r="B4" s="54"/>
      <c r="C4" s="54"/>
      <c r="D4" s="54"/>
      <c r="E4" s="54"/>
      <c r="F4" s="54"/>
      <c r="G4" s="54"/>
      <c r="H4" s="54"/>
      <c r="I4" s="55"/>
    </row>
    <row r="5" spans="1:14" ht="15" thickBot="1">
      <c r="A5" s="56" t="s">
        <v>0</v>
      </c>
      <c r="B5" s="57"/>
      <c r="C5" s="57"/>
      <c r="D5" s="57"/>
      <c r="E5" s="57"/>
      <c r="F5" s="57"/>
      <c r="G5" s="57"/>
      <c r="H5" s="57"/>
      <c r="I5" s="58"/>
    </row>
    <row r="6" spans="1:14" ht="15.75" thickBot="1">
      <c r="A6" s="59" t="s">
        <v>1</v>
      </c>
      <c r="B6" s="60"/>
      <c r="C6" s="6"/>
      <c r="D6" s="7"/>
      <c r="E6" s="7"/>
      <c r="F6" s="7"/>
      <c r="G6" s="7"/>
      <c r="H6" s="15">
        <v>45377</v>
      </c>
      <c r="I6" s="16"/>
    </row>
    <row r="7" spans="1:14" ht="15.75" thickBot="1">
      <c r="A7" s="61" t="s">
        <v>48</v>
      </c>
      <c r="B7" s="62"/>
      <c r="C7" s="47"/>
      <c r="D7" s="8"/>
      <c r="E7" s="8"/>
      <c r="F7" s="8"/>
      <c r="G7" s="8"/>
      <c r="H7" s="7"/>
      <c r="I7" s="21"/>
    </row>
    <row r="8" spans="1:14" ht="15.75" thickBot="1">
      <c r="A8" s="63" t="s">
        <v>2</v>
      </c>
      <c r="B8" s="64"/>
      <c r="C8" s="4"/>
      <c r="D8" s="8"/>
      <c r="E8" s="8"/>
      <c r="F8" s="8"/>
      <c r="G8" s="8"/>
      <c r="H8" s="8"/>
      <c r="I8" s="22"/>
    </row>
    <row r="9" spans="1:14" ht="15">
      <c r="A9" s="11" t="s">
        <v>42</v>
      </c>
      <c r="B9" s="7"/>
      <c r="C9" s="8"/>
      <c r="D9" s="8"/>
      <c r="E9" s="8"/>
      <c r="F9" s="8"/>
      <c r="G9" s="8"/>
      <c r="H9" s="8"/>
      <c r="I9" s="22"/>
    </row>
    <row r="10" spans="1:14" ht="15">
      <c r="A10" s="12" t="s">
        <v>10</v>
      </c>
      <c r="B10" s="8"/>
      <c r="C10" s="8"/>
      <c r="D10" s="8"/>
      <c r="E10" s="8"/>
      <c r="F10" s="8"/>
      <c r="G10" s="8"/>
      <c r="H10" s="8"/>
      <c r="I10" s="22"/>
    </row>
    <row r="11" spans="1:14" ht="15">
      <c r="A11" s="12" t="s">
        <v>11</v>
      </c>
      <c r="B11" s="8"/>
      <c r="C11" s="8"/>
      <c r="D11" s="8"/>
      <c r="E11" s="8"/>
      <c r="F11" s="8"/>
      <c r="G11" s="8"/>
      <c r="H11" s="8"/>
      <c r="I11" s="22"/>
    </row>
    <row r="12" spans="1:14" ht="15">
      <c r="A12" s="12"/>
      <c r="B12" s="8"/>
      <c r="C12" s="8"/>
      <c r="D12" s="8"/>
      <c r="E12" s="8"/>
      <c r="F12" s="8"/>
      <c r="G12" s="8"/>
      <c r="H12" s="8"/>
      <c r="I12" s="22"/>
    </row>
    <row r="13" spans="1:14" ht="15">
      <c r="A13" s="71" t="s">
        <v>50</v>
      </c>
      <c r="B13" s="72"/>
      <c r="C13" s="72"/>
      <c r="D13" s="72"/>
      <c r="E13" s="72"/>
      <c r="F13" s="72"/>
      <c r="G13" s="72"/>
      <c r="H13" s="72"/>
      <c r="I13" s="73"/>
    </row>
    <row r="14" spans="1:14" ht="15.75" thickBot="1">
      <c r="A14" s="74" t="s">
        <v>51</v>
      </c>
      <c r="B14" s="75"/>
      <c r="C14" s="75"/>
      <c r="D14" s="75"/>
      <c r="E14" s="75"/>
      <c r="F14" s="75"/>
      <c r="G14" s="75"/>
      <c r="H14" s="75"/>
      <c r="I14" s="76"/>
    </row>
    <row r="15" spans="1:14" ht="31.5">
      <c r="A15" s="23" t="s">
        <v>43</v>
      </c>
      <c r="B15" s="23" t="s">
        <v>44</v>
      </c>
      <c r="C15" s="23" t="s">
        <v>46</v>
      </c>
      <c r="D15" s="24" t="s">
        <v>5</v>
      </c>
      <c r="E15" s="24" t="s">
        <v>3</v>
      </c>
      <c r="F15" s="24" t="s">
        <v>36</v>
      </c>
      <c r="G15" s="43" t="s">
        <v>41</v>
      </c>
      <c r="H15" s="26"/>
      <c r="I15" s="26"/>
    </row>
    <row r="16" spans="1:14" ht="28.5" customHeight="1">
      <c r="A16" s="77" t="s">
        <v>49</v>
      </c>
      <c r="B16" s="17"/>
      <c r="C16" s="80" t="s">
        <v>47</v>
      </c>
      <c r="D16" s="45" t="s">
        <v>45</v>
      </c>
      <c r="E16" s="36">
        <f>250978+6444+5520+4500</f>
        <v>267442</v>
      </c>
      <c r="F16" s="30">
        <v>100</v>
      </c>
      <c r="G16" s="41">
        <v>10230</v>
      </c>
      <c r="H16" s="42"/>
      <c r="I16" s="20"/>
      <c r="K16" s="19"/>
      <c r="L16" s="39"/>
      <c r="M16" s="40"/>
      <c r="N16" s="19"/>
    </row>
    <row r="17" spans="1:14" ht="16.5" thickBot="1">
      <c r="A17" s="78"/>
      <c r="B17" s="17"/>
      <c r="C17" s="81"/>
      <c r="D17" s="30"/>
      <c r="E17" s="35"/>
      <c r="F17" s="30"/>
      <c r="G17" s="41"/>
      <c r="H17" s="42"/>
      <c r="I17" s="20"/>
      <c r="K17" s="19"/>
      <c r="L17" s="39"/>
      <c r="M17" s="40"/>
      <c r="N17" s="19"/>
    </row>
    <row r="18" spans="1:14" ht="16.5" thickBot="1">
      <c r="A18" s="78"/>
      <c r="B18" s="17"/>
      <c r="C18" s="81"/>
      <c r="D18" s="44"/>
      <c r="E18" s="35"/>
      <c r="F18" s="30"/>
      <c r="G18" s="41"/>
      <c r="H18" s="42"/>
      <c r="I18" s="20"/>
      <c r="K18" s="19"/>
      <c r="L18" s="39"/>
      <c r="M18" s="40"/>
      <c r="N18" s="19"/>
    </row>
    <row r="19" spans="1:14" ht="16.5" thickBot="1">
      <c r="A19" s="78"/>
      <c r="B19" s="46"/>
      <c r="C19" s="81"/>
      <c r="D19" s="44"/>
      <c r="E19" s="35"/>
      <c r="F19" s="30"/>
      <c r="G19" s="41"/>
      <c r="H19" s="42"/>
      <c r="I19" s="20"/>
      <c r="K19" s="19"/>
      <c r="L19" s="39"/>
      <c r="M19" s="40"/>
      <c r="N19" s="19"/>
    </row>
    <row r="20" spans="1:14" ht="15.75">
      <c r="A20" s="78"/>
      <c r="B20" s="17"/>
      <c r="C20" s="81"/>
      <c r="D20" s="30" t="s">
        <v>52</v>
      </c>
      <c r="E20" s="35"/>
      <c r="F20" s="30"/>
      <c r="G20" s="41"/>
      <c r="H20" s="42"/>
      <c r="I20" s="20"/>
      <c r="K20" s="19"/>
      <c r="L20" s="39"/>
      <c r="M20" s="40"/>
      <c r="N20" s="19"/>
    </row>
    <row r="21" spans="1:14" ht="15" customHeight="1">
      <c r="A21" s="79"/>
      <c r="B21" s="10"/>
      <c r="C21" s="82"/>
      <c r="D21" s="14"/>
      <c r="E21" s="14"/>
      <c r="F21" s="14"/>
      <c r="G21" s="14"/>
      <c r="H21" s="20"/>
      <c r="I21" s="20"/>
    </row>
    <row r="22" spans="1:14" ht="25.9" customHeight="1">
      <c r="A22" s="2"/>
      <c r="B22" s="1"/>
      <c r="C22" s="1"/>
      <c r="D22" s="48"/>
      <c r="E22" s="27"/>
      <c r="F22" s="27"/>
      <c r="G22" s="65"/>
      <c r="H22" s="66"/>
      <c r="I22" s="67"/>
    </row>
    <row r="23" spans="1:14" ht="18.75" thickBot="1">
      <c r="A23" s="9" t="s">
        <v>40</v>
      </c>
      <c r="B23" s="3"/>
      <c r="C23" s="1"/>
      <c r="D23" s="49"/>
      <c r="E23" s="28"/>
      <c r="F23" s="28"/>
      <c r="G23" s="68"/>
      <c r="H23" s="69"/>
      <c r="I23" s="70"/>
    </row>
  </sheetData>
  <mergeCells count="14">
    <mergeCell ref="D22:D23"/>
    <mergeCell ref="A1:I1"/>
    <mergeCell ref="A2:I2"/>
    <mergeCell ref="A3:I3"/>
    <mergeCell ref="A4:I4"/>
    <mergeCell ref="A5:I5"/>
    <mergeCell ref="A6:B6"/>
    <mergeCell ref="A7:B7"/>
    <mergeCell ref="A8:B8"/>
    <mergeCell ref="G22:I23"/>
    <mergeCell ref="A13:I13"/>
    <mergeCell ref="A14:I14"/>
    <mergeCell ref="A16:A21"/>
    <mergeCell ref="C16:C21"/>
  </mergeCells>
  <printOptions horizontalCentered="1"/>
  <pageMargins left="0.5" right="0.5" top="0.75" bottom="0.75" header="0" footer="0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view="pageBreakPreview" topLeftCell="D7" zoomScaleNormal="85" zoomScaleSheetLayoutView="100" workbookViewId="0">
      <selection activeCell="O24" sqref="O24"/>
    </sheetView>
  </sheetViews>
  <sheetFormatPr defaultColWidth="9.125" defaultRowHeight="14.25"/>
  <cols>
    <col min="1" max="1" width="23.375" style="5" bestFit="1" customWidth="1"/>
    <col min="2" max="2" width="26.125" style="5" bestFit="1" customWidth="1"/>
    <col min="3" max="3" width="26.125" style="5" customWidth="1"/>
    <col min="4" max="4" width="39.125" style="5" customWidth="1"/>
    <col min="5" max="11" width="11.625" style="5" customWidth="1"/>
    <col min="12" max="16384" width="9.125" style="5"/>
  </cols>
  <sheetData>
    <row r="1" spans="1:16" ht="15">
      <c r="A1" s="50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6">
      <c r="A2" s="53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6">
      <c r="A3" s="53" t="s">
        <v>11</v>
      </c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6">
      <c r="A4" s="53" t="s">
        <v>17</v>
      </c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6" ht="15" thickBot="1">
      <c r="A5" s="56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8"/>
    </row>
    <row r="6" spans="1:16" ht="15.75" thickBot="1">
      <c r="A6" s="59" t="s">
        <v>1</v>
      </c>
      <c r="B6" s="60"/>
      <c r="C6" s="6"/>
      <c r="D6" s="7"/>
      <c r="E6" s="7"/>
      <c r="F6" s="7"/>
      <c r="G6" s="7"/>
      <c r="H6" s="89" t="s">
        <v>8</v>
      </c>
      <c r="I6" s="90"/>
      <c r="J6" s="15">
        <v>44184</v>
      </c>
      <c r="K6" s="16"/>
    </row>
    <row r="7" spans="1:16" ht="15.75" thickBot="1">
      <c r="A7" s="61" t="s">
        <v>14</v>
      </c>
      <c r="B7" s="62"/>
      <c r="C7" s="34"/>
      <c r="D7" s="8"/>
      <c r="E7" s="8"/>
      <c r="F7" s="8"/>
      <c r="G7" s="8"/>
      <c r="H7" s="7"/>
      <c r="I7" s="7"/>
      <c r="J7" s="7"/>
      <c r="K7" s="21"/>
    </row>
    <row r="8" spans="1:16" ht="15.75" thickBot="1">
      <c r="A8" s="63" t="s">
        <v>2</v>
      </c>
      <c r="B8" s="64"/>
      <c r="C8" s="4"/>
      <c r="D8" s="8"/>
      <c r="E8" s="8"/>
      <c r="F8" s="8"/>
      <c r="G8" s="8"/>
      <c r="H8" s="8"/>
      <c r="I8" s="8"/>
      <c r="J8" s="8"/>
      <c r="K8" s="22"/>
    </row>
    <row r="9" spans="1:16" ht="15">
      <c r="A9" s="11" t="s">
        <v>9</v>
      </c>
      <c r="B9" s="7"/>
      <c r="C9" s="8"/>
      <c r="D9" s="8"/>
      <c r="E9" s="8"/>
      <c r="F9" s="8"/>
      <c r="G9" s="8"/>
      <c r="H9" s="8"/>
      <c r="I9" s="8"/>
      <c r="J9" s="8"/>
      <c r="K9" s="22"/>
    </row>
    <row r="10" spans="1:16" ht="15">
      <c r="A10" s="12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22"/>
    </row>
    <row r="11" spans="1:16" ht="15">
      <c r="A11" s="12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22"/>
    </row>
    <row r="12" spans="1:16" ht="15">
      <c r="A12" s="12"/>
      <c r="B12" s="8"/>
      <c r="C12" s="8"/>
      <c r="D12" s="8"/>
      <c r="E12" s="8"/>
      <c r="F12" s="8"/>
      <c r="G12" s="8"/>
      <c r="H12" s="8"/>
      <c r="I12" s="8"/>
      <c r="J12" s="8"/>
      <c r="K12" s="22"/>
    </row>
    <row r="13" spans="1:16" ht="15">
      <c r="A13" s="71" t="s">
        <v>19</v>
      </c>
      <c r="B13" s="72"/>
      <c r="C13" s="72"/>
      <c r="D13" s="72"/>
      <c r="E13" s="72"/>
      <c r="F13" s="72"/>
      <c r="G13" s="72"/>
      <c r="H13" s="72"/>
      <c r="I13" s="72"/>
      <c r="J13" s="72"/>
      <c r="K13" s="73"/>
    </row>
    <row r="14" spans="1:16" ht="15.75" thickBot="1">
      <c r="A14" s="74" t="s">
        <v>20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</row>
    <row r="15" spans="1:16" ht="15.75">
      <c r="A15" s="23" t="s">
        <v>7</v>
      </c>
      <c r="B15" s="23" t="s">
        <v>4</v>
      </c>
      <c r="C15" s="23"/>
      <c r="D15" s="24" t="s">
        <v>5</v>
      </c>
      <c r="E15" s="24" t="s">
        <v>3</v>
      </c>
      <c r="F15" s="24" t="s">
        <v>36</v>
      </c>
      <c r="G15" s="33" t="s">
        <v>37</v>
      </c>
      <c r="H15" s="25"/>
      <c r="I15" s="26"/>
      <c r="J15" s="91"/>
      <c r="K15" s="91"/>
      <c r="M15" s="5" t="s">
        <v>39</v>
      </c>
    </row>
    <row r="16" spans="1:16" ht="30">
      <c r="A16" s="18" t="s">
        <v>12</v>
      </c>
      <c r="B16" s="17" t="s">
        <v>13</v>
      </c>
      <c r="C16" s="29" t="s">
        <v>23</v>
      </c>
      <c r="D16" s="30" t="s">
        <v>15</v>
      </c>
      <c r="E16" s="36">
        <f>249852+5604</f>
        <v>255456</v>
      </c>
      <c r="F16" s="30">
        <v>100</v>
      </c>
      <c r="G16" s="32">
        <f>(E16+F16)*1.05</f>
        <v>268333.8</v>
      </c>
      <c r="H16" s="37">
        <v>0.08</v>
      </c>
      <c r="I16" s="37">
        <f>G16*H16</f>
        <v>21466.703999999998</v>
      </c>
      <c r="J16" s="20"/>
      <c r="K16" s="38" t="s">
        <v>38</v>
      </c>
      <c r="M16" s="19">
        <v>2.24E-2</v>
      </c>
      <c r="N16" s="39">
        <f>H16-M16</f>
        <v>5.7599999999999998E-2</v>
      </c>
      <c r="O16" s="40">
        <f>N16/M16</f>
        <v>2.5714285714285712</v>
      </c>
      <c r="P16" s="19"/>
    </row>
    <row r="17" spans="1:16" ht="30">
      <c r="A17" s="18" t="s">
        <v>12</v>
      </c>
      <c r="B17" s="17" t="s">
        <v>13</v>
      </c>
      <c r="C17" s="29" t="s">
        <v>24</v>
      </c>
      <c r="D17" s="30" t="s">
        <v>21</v>
      </c>
      <c r="E17" s="36">
        <f>250978+6444+5520+4500</f>
        <v>267442</v>
      </c>
      <c r="F17" s="30">
        <v>100</v>
      </c>
      <c r="G17" s="32">
        <f>(E17+F17)*1.05</f>
        <v>280919.10000000003</v>
      </c>
      <c r="H17" s="37">
        <v>6.5000000000000002E-2</v>
      </c>
      <c r="I17" s="37">
        <f t="shared" ref="I17:I24" si="0">G17*H17</f>
        <v>18259.741500000004</v>
      </c>
      <c r="J17" s="20"/>
      <c r="K17" s="38" t="s">
        <v>38</v>
      </c>
      <c r="M17" s="19">
        <v>4.7E-2</v>
      </c>
      <c r="N17" s="39">
        <f t="shared" ref="N17:N24" si="1">H17-M17</f>
        <v>1.8000000000000002E-2</v>
      </c>
      <c r="O17" s="40">
        <f t="shared" ref="O17:O24" si="2">N17/M17</f>
        <v>0.38297872340425537</v>
      </c>
      <c r="P17" s="19"/>
    </row>
    <row r="18" spans="1:16" ht="30">
      <c r="A18" s="18" t="s">
        <v>12</v>
      </c>
      <c r="B18" s="17" t="s">
        <v>13</v>
      </c>
      <c r="C18" s="29" t="s">
        <v>25</v>
      </c>
      <c r="D18" s="30" t="s">
        <v>22</v>
      </c>
      <c r="E18" s="36">
        <f>35860+4644</f>
        <v>40504</v>
      </c>
      <c r="F18" s="30">
        <v>100</v>
      </c>
      <c r="G18" s="32">
        <f>(E18+F18)*1.05</f>
        <v>42634.200000000004</v>
      </c>
      <c r="H18" s="37">
        <v>6.0999999999999999E-2</v>
      </c>
      <c r="I18" s="37">
        <f t="shared" si="0"/>
        <v>2600.6862000000001</v>
      </c>
      <c r="J18" s="20"/>
      <c r="K18" s="38" t="s">
        <v>38</v>
      </c>
      <c r="M18" s="19">
        <v>1.34E-2</v>
      </c>
      <c r="N18" s="39">
        <f t="shared" si="1"/>
        <v>4.7599999999999996E-2</v>
      </c>
      <c r="O18" s="40">
        <f t="shared" si="2"/>
        <v>3.5522388059701488</v>
      </c>
      <c r="P18" s="19"/>
    </row>
    <row r="19" spans="1:16" ht="28.5">
      <c r="A19" s="18" t="s">
        <v>12</v>
      </c>
      <c r="B19" s="17" t="s">
        <v>13</v>
      </c>
      <c r="C19" s="29" t="s">
        <v>26</v>
      </c>
      <c r="D19" s="30" t="s">
        <v>27</v>
      </c>
      <c r="E19" s="30">
        <v>189180</v>
      </c>
      <c r="F19" s="30">
        <v>100</v>
      </c>
      <c r="G19" s="32">
        <f>(E19+F19)*1.05</f>
        <v>198744</v>
      </c>
      <c r="H19" s="37">
        <v>6.5000000000000002E-2</v>
      </c>
      <c r="I19" s="37">
        <f t="shared" si="0"/>
        <v>12918.36</v>
      </c>
      <c r="J19" s="20"/>
      <c r="K19" s="20"/>
      <c r="M19" s="19">
        <v>4.8000000000000001E-2</v>
      </c>
      <c r="N19" s="39">
        <f t="shared" si="1"/>
        <v>1.7000000000000001E-2</v>
      </c>
      <c r="O19" s="40">
        <f t="shared" si="2"/>
        <v>0.35416666666666669</v>
      </c>
      <c r="P19" s="19"/>
    </row>
    <row r="20" spans="1:16" ht="28.5">
      <c r="A20" s="18" t="s">
        <v>28</v>
      </c>
      <c r="B20" s="17" t="s">
        <v>13</v>
      </c>
      <c r="C20" s="29" t="s">
        <v>23</v>
      </c>
      <c r="D20" s="30" t="s">
        <v>29</v>
      </c>
      <c r="E20" s="35">
        <v>212112</v>
      </c>
      <c r="F20" s="30">
        <v>50</v>
      </c>
      <c r="G20" s="32">
        <f>((E20+F20)/6)*1.05</f>
        <v>37128.350000000006</v>
      </c>
      <c r="H20" s="37">
        <v>0.2</v>
      </c>
      <c r="I20" s="37">
        <f t="shared" si="0"/>
        <v>7425.6700000000019</v>
      </c>
      <c r="J20" s="20"/>
      <c r="K20" s="20"/>
      <c r="M20" s="19">
        <v>6.4000000000000001E-2</v>
      </c>
      <c r="N20" s="39">
        <f t="shared" si="1"/>
        <v>0.13600000000000001</v>
      </c>
      <c r="O20" s="40">
        <f t="shared" si="2"/>
        <v>2.125</v>
      </c>
      <c r="P20" s="19"/>
    </row>
    <row r="21" spans="1:16" ht="28.5">
      <c r="A21" s="18" t="s">
        <v>28</v>
      </c>
      <c r="B21" s="17" t="s">
        <v>13</v>
      </c>
      <c r="C21" s="29" t="s">
        <v>32</v>
      </c>
      <c r="D21" s="30" t="s">
        <v>30</v>
      </c>
      <c r="E21" s="35">
        <v>145000</v>
      </c>
      <c r="F21" s="30">
        <v>50</v>
      </c>
      <c r="G21" s="32">
        <f>((E21+F21)/6)*1.05</f>
        <v>25383.75</v>
      </c>
      <c r="H21" s="37">
        <v>8.3000000000000004E-2</v>
      </c>
      <c r="I21" s="37">
        <f t="shared" si="0"/>
        <v>2106.8512500000002</v>
      </c>
      <c r="J21" s="20"/>
      <c r="K21" s="20"/>
      <c r="M21" s="19">
        <v>5.7000000000000002E-2</v>
      </c>
      <c r="N21" s="39">
        <f t="shared" si="1"/>
        <v>2.6000000000000002E-2</v>
      </c>
      <c r="O21" s="40">
        <f t="shared" si="2"/>
        <v>0.45614035087719301</v>
      </c>
      <c r="P21" s="19"/>
    </row>
    <row r="22" spans="1:16" ht="28.5">
      <c r="A22" s="18" t="s">
        <v>28</v>
      </c>
      <c r="B22" s="17" t="s">
        <v>13</v>
      </c>
      <c r="C22" s="29" t="s">
        <v>31</v>
      </c>
      <c r="D22" s="30" t="s">
        <v>33</v>
      </c>
      <c r="E22" s="35">
        <v>46020</v>
      </c>
      <c r="F22" s="30">
        <v>50</v>
      </c>
      <c r="G22" s="32">
        <f>((E22+F22)/6)*1.05</f>
        <v>8062.25</v>
      </c>
      <c r="H22" s="37">
        <v>0.108</v>
      </c>
      <c r="I22" s="37">
        <f t="shared" si="0"/>
        <v>870.72299999999996</v>
      </c>
      <c r="J22" s="20"/>
      <c r="K22" s="20"/>
      <c r="M22" s="19">
        <v>6.3E-2</v>
      </c>
      <c r="N22" s="39">
        <f t="shared" si="1"/>
        <v>4.4999999999999998E-2</v>
      </c>
      <c r="O22" s="40">
        <f t="shared" si="2"/>
        <v>0.7142857142857143</v>
      </c>
      <c r="P22" s="19"/>
    </row>
    <row r="23" spans="1:16" ht="28.5">
      <c r="A23" s="18" t="s">
        <v>28</v>
      </c>
      <c r="B23" s="17" t="s">
        <v>13</v>
      </c>
      <c r="C23" s="29" t="s">
        <v>25</v>
      </c>
      <c r="D23" s="30" t="s">
        <v>34</v>
      </c>
      <c r="E23" s="35">
        <v>27412</v>
      </c>
      <c r="F23" s="30">
        <v>50</v>
      </c>
      <c r="G23" s="32">
        <f>((E23+F23)/6)*1.05</f>
        <v>4805.8500000000004</v>
      </c>
      <c r="H23" s="37">
        <v>0.15</v>
      </c>
      <c r="I23" s="37">
        <f t="shared" si="0"/>
        <v>720.87750000000005</v>
      </c>
      <c r="J23" s="20"/>
      <c r="K23" s="20"/>
      <c r="M23" s="19">
        <v>3.2000000000000001E-2</v>
      </c>
      <c r="N23" s="39">
        <f t="shared" si="1"/>
        <v>0.11799999999999999</v>
      </c>
      <c r="O23" s="40">
        <f t="shared" si="2"/>
        <v>3.6874999999999996</v>
      </c>
      <c r="P23" s="19"/>
    </row>
    <row r="24" spans="1:16" ht="28.5">
      <c r="A24" s="18" t="s">
        <v>28</v>
      </c>
      <c r="B24" s="17" t="s">
        <v>13</v>
      </c>
      <c r="C24" s="29" t="s">
        <v>26</v>
      </c>
      <c r="D24" s="30" t="s">
        <v>35</v>
      </c>
      <c r="E24" s="35">
        <v>166224</v>
      </c>
      <c r="F24" s="30">
        <v>50</v>
      </c>
      <c r="G24" s="32">
        <f>((E24+F24)/6)*1.05</f>
        <v>29097.95</v>
      </c>
      <c r="H24" s="37">
        <v>0.14399999999999999</v>
      </c>
      <c r="I24" s="37">
        <f t="shared" si="0"/>
        <v>4190.1048000000001</v>
      </c>
      <c r="J24" s="20"/>
      <c r="K24" s="20"/>
      <c r="M24" s="19">
        <v>9.2999999999999999E-2</v>
      </c>
      <c r="N24" s="39">
        <f t="shared" si="1"/>
        <v>5.099999999999999E-2</v>
      </c>
      <c r="O24" s="40">
        <f t="shared" si="2"/>
        <v>0.54838709677419339</v>
      </c>
      <c r="P24" s="19"/>
    </row>
    <row r="25" spans="1:16" ht="15" customHeight="1">
      <c r="A25" s="13"/>
      <c r="B25" s="10"/>
      <c r="C25" s="10"/>
      <c r="D25" s="14"/>
      <c r="E25" s="14"/>
      <c r="F25" s="14"/>
      <c r="G25" s="14"/>
      <c r="H25" s="31"/>
      <c r="I25" s="37">
        <f>SUM(I16:I24)</f>
        <v>70559.718250000005</v>
      </c>
      <c r="J25" s="20"/>
      <c r="K25" s="20"/>
    </row>
    <row r="26" spans="1:16" ht="25.9" customHeight="1">
      <c r="A26" s="2"/>
      <c r="B26" s="1"/>
      <c r="C26" s="1"/>
      <c r="D26" s="48" t="s">
        <v>16</v>
      </c>
      <c r="E26" s="27"/>
      <c r="F26" s="27"/>
      <c r="G26" s="83" t="s">
        <v>18</v>
      </c>
      <c r="H26" s="84"/>
      <c r="I26" s="84"/>
      <c r="J26" s="84"/>
      <c r="K26" s="85"/>
    </row>
    <row r="27" spans="1:16" ht="18.75" thickBot="1">
      <c r="A27" s="9" t="s">
        <v>6</v>
      </c>
      <c r="B27" s="3"/>
      <c r="C27" s="1"/>
      <c r="D27" s="49"/>
      <c r="E27" s="28"/>
      <c r="F27" s="28"/>
      <c r="G27" s="86"/>
      <c r="H27" s="87"/>
      <c r="I27" s="87"/>
      <c r="J27" s="87"/>
      <c r="K27" s="88"/>
    </row>
  </sheetData>
  <mergeCells count="14">
    <mergeCell ref="D26:D27"/>
    <mergeCell ref="G26:K27"/>
    <mergeCell ref="A1:K1"/>
    <mergeCell ref="A2:K2"/>
    <mergeCell ref="A3:K3"/>
    <mergeCell ref="A4:K4"/>
    <mergeCell ref="A5:K5"/>
    <mergeCell ref="A6:B6"/>
    <mergeCell ref="H6:I6"/>
    <mergeCell ref="A7:B7"/>
    <mergeCell ref="A8:B8"/>
    <mergeCell ref="A13:K13"/>
    <mergeCell ref="A14:K14"/>
    <mergeCell ref="J15:K15"/>
  </mergeCells>
  <printOptions horizontalCentered="1"/>
  <pageMargins left="0.5" right="0.5" top="0.75" bottom="0.75" header="0" footer="0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1791</vt:lpstr>
      <vt:lpstr>POLYBAG (2)</vt:lpstr>
      <vt:lpstr>'POLYBAG (2)'!Print_Area</vt:lpstr>
      <vt:lpstr>'TAB 1791'!Print_Area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2024-03-26T16:33:48Z</dcterms:modified>
</cp:coreProperties>
</file>