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 firstSheet="1" activeTab="1"/>
  </bookViews>
  <sheets>
    <sheet name="Özet Tablo-Türkçe Format" sheetId="1" state="hidden" r:id="rId1"/>
    <sheet name="Summary Table-English Format" sheetId="2" r:id="rId2"/>
    <sheet name="D5977AX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<sst xmlns="http://schemas.openxmlformats.org/spreadsheetml/2006/main" count="173" uniqueCount="88">
  <si>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</si>
  <si>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</si>
  <si>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</si>
  <si>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</si>
  <si>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</si>
  <si>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</si>
  <si>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</si>
  <si>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</si>
  <si>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</si>
  <si>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</si>
  <si>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</si>
  <si>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</si>
  <si>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</si>
  <si>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</si>
  <si>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</si>
  <si>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</si>
  <si>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</si>
  <si>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</si>
  <si>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</si>
  <si>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</si>
  <si>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D5977AX</t>
  </si>
  <si>
    <t>24 WN</t>
  </si>
  <si>
    <t>DEFACTO PERAKENDE TİC.A.Ş. DEPO Organize San. Bölgesi 6.Depo Kazım Karabekir Mah. Cumhuriyet Cad. Tekirdağ/Çerkezköy Tel:0090 282 758 11 34-35</t>
  </si>
  <si>
    <t>26.08.2024</t>
  </si>
  <si>
    <t>BG73 - VISON</t>
  </si>
  <si>
    <t>D5977AXTRA</t>
  </si>
  <si>
    <t>TURKEY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</si>
  <si>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</si>
  <si>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</si>
  <si>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</si>
  <si>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</si>
  <si>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</si>
  <si>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</si>
  <si>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</si>
  <si>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</si>
  <si>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</si>
  <si>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</si>
  <si>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</si>
  <si>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</si>
  <si>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t xml:space="preserve">lot </t>
    </r>
    <r>
      <rPr>
        <b/>
        <sz val="11"/>
        <rFont val="宋体"/>
        <charset val="134"/>
      </rPr>
      <t>贴纸</t>
    </r>
  </si>
  <si>
    <t>Total Open Quantity</t>
  </si>
  <si>
    <t>Delivered Blister Quantity</t>
  </si>
  <si>
    <t>Delivered Open Quantity</t>
  </si>
  <si>
    <t>Total Order By Sizes</t>
  </si>
  <si>
    <t>C5837AX material detail as following:</t>
  </si>
  <si>
    <t>Color</t>
  </si>
  <si>
    <t>合计</t>
  </si>
  <si>
    <t>Sample type</t>
  </si>
  <si>
    <t>GS sample</t>
  </si>
  <si>
    <t>Test sample</t>
  </si>
  <si>
    <t>Radom size 3pcs  chosen from bulk.</t>
  </si>
  <si>
    <t>Shipment sample</t>
  </si>
  <si>
    <t>material position</t>
  </si>
  <si>
    <t xml:space="preserve">Item </t>
  </si>
  <si>
    <t>color</t>
  </si>
  <si>
    <t>order qty</t>
  </si>
  <si>
    <t>Cutting width</t>
  </si>
  <si>
    <t>Unit consumption</t>
  </si>
  <si>
    <t>unit</t>
  </si>
  <si>
    <t>purchased qty</t>
  </si>
  <si>
    <t>2024.4.2 shipping</t>
  </si>
  <si>
    <t xml:space="preserve">2024.4.16 shipping </t>
  </si>
  <si>
    <t>Balance</t>
  </si>
  <si>
    <t>麂皮绒</t>
  </si>
  <si>
    <t>145cm</t>
  </si>
  <si>
    <t>m</t>
  </si>
  <si>
    <r>
      <rPr>
        <sz val="11"/>
        <rFont val="Calibri"/>
        <charset val="134"/>
      </rPr>
      <t xml:space="preserve">210T </t>
    </r>
    <r>
      <rPr>
        <sz val="11"/>
        <rFont val="宋体"/>
        <charset val="134"/>
      </rPr>
      <t>里料</t>
    </r>
  </si>
  <si>
    <r>
      <rPr>
        <sz val="11"/>
        <rFont val="Calibri"/>
        <charset val="134"/>
      </rPr>
      <t>210T</t>
    </r>
    <r>
      <rPr>
        <sz val="11"/>
        <rFont val="宋体"/>
        <charset val="134"/>
      </rPr>
      <t>春亚纺</t>
    </r>
  </si>
  <si>
    <r>
      <rPr>
        <sz val="11"/>
        <rFont val="Calibri"/>
        <charset val="134"/>
      </rPr>
      <t xml:space="preserve">Black </t>
    </r>
    <r>
      <rPr>
        <sz val="11"/>
        <rFont val="宋体"/>
        <charset val="134"/>
      </rPr>
      <t>黑色</t>
    </r>
  </si>
  <si>
    <t>147cm</t>
  </si>
  <si>
    <r>
      <rPr>
        <sz val="11"/>
        <rFont val="Calibri"/>
        <charset val="134"/>
      </rPr>
      <t>0.6</t>
    </r>
    <r>
      <rPr>
        <sz val="11"/>
        <rFont val="宋体"/>
        <charset val="134"/>
      </rPr>
      <t>海绵</t>
    </r>
  </si>
  <si>
    <t>肩部+袖部分</t>
  </si>
  <si>
    <t>白色</t>
  </si>
  <si>
    <t>2*2m</t>
  </si>
  <si>
    <r>
      <rPr>
        <sz val="11"/>
        <rFont val="Calibri"/>
        <charset val="134"/>
      </rPr>
      <t>5#</t>
    </r>
    <r>
      <rPr>
        <sz val="11"/>
        <rFont val="宋体"/>
        <charset val="134"/>
      </rPr>
      <t>金属止口拉链</t>
    </r>
  </si>
  <si>
    <t>pc</t>
  </si>
  <si>
    <r>
      <rPr>
        <sz val="11"/>
        <rFont val="Calibri"/>
        <charset val="134"/>
      </rPr>
      <t>5#</t>
    </r>
    <r>
      <rPr>
        <sz val="11"/>
        <rFont val="宋体"/>
        <charset val="134"/>
      </rPr>
      <t>金属闭尾拉链</t>
    </r>
  </si>
  <si>
    <t>胸斗</t>
  </si>
  <si>
    <t>摆斗</t>
  </si>
  <si>
    <t>金属四合扣</t>
  </si>
  <si>
    <t>set</t>
  </si>
  <si>
    <t>金属四合扣CD面</t>
  </si>
  <si>
    <t>0.3牙绳</t>
  </si>
  <si>
    <t>魔术贴2cm</t>
  </si>
  <si>
    <t>main label</t>
  </si>
  <si>
    <t>care label</t>
  </si>
  <si>
    <t>barcode label</t>
  </si>
  <si>
    <t>hangtag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</si>
</sst>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</numFmts>
  <fonts count="26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sz val="11"/>
      <name val="Calibri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6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7" borderId="9" applyNumberFormat="0" applyAlignment="0" applyProtection="0">
      <alignment vertical="center"/>
    </xf>
    <xf numFmtId="0" fontId="16" fillId="8" borderId="10" applyNumberFormat="0" applyAlignment="0" applyProtection="0">
      <alignment vertical="center"/>
    </xf>
    <xf numFmtId="0" fontId="17" fillId="8" borderId="9" applyNumberFormat="0" applyAlignment="0" applyProtection="0">
      <alignment vertical="center"/>
    </xf>
    <xf numFmtId="0" fontId="18" fillId="9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</cellStyleXfs>
  <cellXfs count="38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0" borderId="2" xfId="0" applyFont="1" applyBorder="1"/>
    <xf numFmtId="0" fontId="1" fillId="2" borderId="3" xfId="0" applyFont="1" applyFill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176" fontId="3" fillId="0" borderId="3" xfId="0" applyNumberFormat="1" applyFont="1" applyBorder="1" applyAlignment="1">
      <alignment horizontal="center"/>
    </xf>
    <xf numFmtId="176" fontId="3" fillId="4" borderId="5" xfId="0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/>
    <xf numFmtId="0" fontId="3" fillId="0" borderId="3" xfId="0" applyFont="1" applyBorder="1" applyAlignment="1">
      <alignment horizontal="left" vertical="center"/>
    </xf>
    <xf numFmtId="176" fontId="3" fillId="0" borderId="3" xfId="0" applyNumberFormat="1" applyFont="1" applyBorder="1"/>
    <xf numFmtId="0" fontId="3" fillId="0" borderId="0" xfId="0" applyFont="1"/>
    <xf numFmtId="176" fontId="3" fillId="0" borderId="0" xfId="0" applyNumberFormat="1" applyFont="1"/>
    <xf numFmtId="176" fontId="3" fillId="5" borderId="5" xfId="0" applyNumberFormat="1" applyFont="1" applyFill="1" applyBorder="1" applyAlignment="1">
      <alignment horizontal="center"/>
    </xf>
    <xf numFmtId="0" fontId="5" fillId="0" borderId="0" xfId="0" applyFont="1"/>
    <xf numFmtId="0" fontId="1" fillId="4" borderId="0" xfId="0" applyFont="1" applyFill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" fontId="3" fillId="0" borderId="0" xfId="0" applyNumberFormat="1" applyFont="1" applyAlignment="1">
      <alignment horizontal="center"/>
    </xf>
    <xf numFmtId="0" fontId="1" fillId="4" borderId="3" xfId="0" applyFont="1" applyFill="1" applyBorder="1" applyAlignment="1">
      <alignment horizontal="center"/>
    </xf>
    <xf numFmtId="177" fontId="0" fillId="4" borderId="3" xfId="0" applyNumberForma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177" fontId="0" fillId="4" borderId="0" xfId="0" applyNumberForma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"/>
  <sheetViews>
    <sheetView workbookViewId="0">
      <selection activeCell="D15" sqref="D15"/>
    </sheetView>
  </sheetViews>
  <sheetFormatPr defaultColWidth="9" defaultRowHeight="14.5" outlineLevelRow="7"/>
  <cols>
    <col min="1" max="1" width="12.3636363636364" customWidth="1"/>
    <col min="2" max="2" width="9.18181818181818" customWidth="1"/>
    <col min="3" max="3" width="16.4545454545455" customWidth="1"/>
    <col min="4" max="4" width="135.636363636364" customWidth="1"/>
    <col min="5" max="5" width="16.9090909090909" customWidth="1"/>
    <col min="6" max="6" width="14.7272727272727" customWidth="1"/>
    <col min="7" max="7" width="12.9090909090909" customWidth="1"/>
    <col min="8" max="8" width="10.1818181818182" customWidth="1"/>
    <col min="9" max="13" width="9.18181818181818" customWidth="1"/>
    <col min="14" max="14" width="21.0909090909091" customWidth="1"/>
    <col min="15" max="15" width="15" customWidth="1"/>
    <col min="16" max="16" width="23.3636363636364" customWidth="1"/>
    <col min="17" max="17" width="29.0909090909091" customWidth="1"/>
    <col min="18" max="18" width="24.8181818181818" customWidth="1"/>
    <col min="19" max="19" width="30.5454545454545" customWidth="1"/>
    <col min="20" max="40" width="9.18181818181818" customWidth="1"/>
  </cols>
  <sheetData>
    <row r="1" spans="1:40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</row>
    <row r="2" spans="1:40">
      <c r="A2" s="29" t="s">
        <v>1</v>
      </c>
      <c r="B2" s="29" t="s">
        <v>2</v>
      </c>
      <c r="C2" s="29" t="s">
        <v>3</v>
      </c>
      <c r="D2" s="29" t="s">
        <v>4</v>
      </c>
      <c r="E2" s="29" t="s">
        <v>5</v>
      </c>
      <c r="F2" s="29" t="s">
        <v>6</v>
      </c>
      <c r="G2" s="29" t="s">
        <v>7</v>
      </c>
      <c r="H2" s="29" t="s">
        <v>8</v>
      </c>
      <c r="I2" s="29" t="s">
        <v>9</v>
      </c>
      <c r="J2" s="29" t="s">
        <v>10</v>
      </c>
      <c r="K2" s="29" t="s">
        <v>11</v>
      </c>
      <c r="L2" s="29" t="s">
        <v>12</v>
      </c>
      <c r="M2" s="29" t="s">
        <v>13</v>
      </c>
      <c r="N2" s="29" t="s">
        <v>14</v>
      </c>
      <c r="O2" s="29" t="s">
        <v>15</v>
      </c>
      <c r="P2" s="29" t="s">
        <v>16</v>
      </c>
      <c r="Q2" s="29" t="s">
        <v>17</v>
      </c>
      <c r="R2" s="29" t="s">
        <v>18</v>
      </c>
      <c r="S2" s="29" t="s">
        <v>19</v>
      </c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</row>
    <row r="3" spans="1:19">
      <c r="A3" s="31" t="s">
        <v>20</v>
      </c>
      <c r="B3" s="31" t="s">
        <v>21</v>
      </c>
      <c r="C3" s="31">
        <v>1380406</v>
      </c>
      <c r="D3" s="31" t="s">
        <v>22</v>
      </c>
      <c r="E3" s="32" t="s">
        <v>23</v>
      </c>
      <c r="F3" s="32" t="s">
        <v>24</v>
      </c>
      <c r="G3" s="32" t="s">
        <v>25</v>
      </c>
      <c r="H3" s="32">
        <v>1</v>
      </c>
      <c r="I3" s="32">
        <v>1</v>
      </c>
      <c r="J3" s="32">
        <v>2</v>
      </c>
      <c r="K3" s="31">
        <v>2</v>
      </c>
      <c r="L3" s="31">
        <v>2</v>
      </c>
      <c r="M3" s="31">
        <v>1</v>
      </c>
      <c r="N3" s="31">
        <v>8</v>
      </c>
      <c r="O3" s="31" t="s">
        <v>26</v>
      </c>
      <c r="P3" s="31">
        <v>125</v>
      </c>
      <c r="Q3" s="31">
        <v>1000</v>
      </c>
      <c r="R3" s="31">
        <v>0</v>
      </c>
      <c r="S3" s="31">
        <v>0</v>
      </c>
    </row>
    <row r="6" spans="1:40">
      <c r="A6" s="29" t="s">
        <v>27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</row>
    <row r="7" spans="1:40">
      <c r="A7" s="29" t="s">
        <v>1</v>
      </c>
      <c r="B7" s="29" t="s">
        <v>2</v>
      </c>
      <c r="C7" s="29" t="s">
        <v>3</v>
      </c>
      <c r="D7" s="29" t="s">
        <v>4</v>
      </c>
      <c r="E7" s="29" t="s">
        <v>5</v>
      </c>
      <c r="F7" s="29" t="s">
        <v>6</v>
      </c>
      <c r="G7" s="29" t="s">
        <v>7</v>
      </c>
      <c r="H7" s="29" t="s">
        <v>8</v>
      </c>
      <c r="I7" s="29" t="s">
        <v>9</v>
      </c>
      <c r="J7" s="29" t="s">
        <v>10</v>
      </c>
      <c r="K7" s="29" t="s">
        <v>11</v>
      </c>
      <c r="L7" s="29" t="s">
        <v>12</v>
      </c>
      <c r="M7" s="29" t="s">
        <v>13</v>
      </c>
      <c r="N7" s="29" t="s">
        <v>15</v>
      </c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</row>
    <row r="8" spans="1:14">
      <c r="A8" s="31" t="s">
        <v>20</v>
      </c>
      <c r="B8" s="31" t="s">
        <v>21</v>
      </c>
      <c r="C8" s="31">
        <v>1380406</v>
      </c>
      <c r="D8" s="31" t="s">
        <v>22</v>
      </c>
      <c r="E8" s="32" t="s">
        <v>23</v>
      </c>
      <c r="F8" s="32" t="s">
        <v>24</v>
      </c>
      <c r="G8" s="32" t="s">
        <v>25</v>
      </c>
      <c r="H8" s="32">
        <v>1</v>
      </c>
      <c r="I8" s="32">
        <v>125</v>
      </c>
      <c r="J8" s="32">
        <v>250</v>
      </c>
      <c r="K8" s="31">
        <v>250</v>
      </c>
      <c r="L8" s="31">
        <v>250</v>
      </c>
      <c r="M8" s="31">
        <v>125</v>
      </c>
      <c r="N8" s="31" t="s">
        <v>26</v>
      </c>
    </row>
  </sheetData>
  <mergeCells count="2">
    <mergeCell ref="A1:R1"/>
    <mergeCell ref="A6:N6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2"/>
  <sheetViews>
    <sheetView tabSelected="1" zoomScale="70" zoomScaleNormal="70" workbookViewId="0">
      <selection activeCell="I12" sqref="I12:M12"/>
    </sheetView>
  </sheetViews>
  <sheetFormatPr defaultColWidth="9" defaultRowHeight="14.5"/>
  <cols>
    <col min="1" max="1" width="10.8181818181818" customWidth="1"/>
    <col min="2" max="2" width="9.18181818181818" customWidth="1"/>
    <col min="3" max="3" width="14.4545454545455" customWidth="1"/>
    <col min="4" max="4" width="15.0909090909091" customWidth="1"/>
    <col min="5" max="5" width="22.6363636363636" customWidth="1"/>
    <col min="6" max="6" width="16.7272727272727" customWidth="1"/>
    <col min="7" max="7" width="13.6363636363636" customWidth="1"/>
    <col min="8" max="8" width="11.9090909090909" customWidth="1"/>
    <col min="9" max="13" width="9.18181818181818" customWidth="1"/>
    <col min="14" max="15" width="16.4545454545455" customWidth="1"/>
    <col min="16" max="17" width="12.1818181818182" customWidth="1"/>
    <col min="18" max="18" width="19.7272727272727" customWidth="1"/>
    <col min="19" max="19" width="24.6363636363636" customWidth="1"/>
    <col min="20" max="20" width="23.8181818181818" customWidth="1"/>
    <col min="21" max="41" width="9.18181818181818" customWidth="1"/>
  </cols>
  <sheetData>
    <row r="1" spans="1:41">
      <c r="A1" s="29" t="s">
        <v>28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</row>
    <row r="2" spans="1:41">
      <c r="A2" s="29" t="s">
        <v>29</v>
      </c>
      <c r="B2" s="29" t="s">
        <v>30</v>
      </c>
      <c r="C2" s="29" t="s">
        <v>31</v>
      </c>
      <c r="D2" s="29" t="s">
        <v>4</v>
      </c>
      <c r="E2" s="29" t="s">
        <v>32</v>
      </c>
      <c r="F2" s="29" t="s">
        <v>33</v>
      </c>
      <c r="G2" s="29" t="s">
        <v>34</v>
      </c>
      <c r="H2" s="29" t="s">
        <v>35</v>
      </c>
      <c r="I2" s="29" t="s">
        <v>9</v>
      </c>
      <c r="J2" s="29" t="s">
        <v>10</v>
      </c>
      <c r="K2" s="29" t="s">
        <v>11</v>
      </c>
      <c r="L2" s="29" t="s">
        <v>12</v>
      </c>
      <c r="M2" s="29" t="s">
        <v>13</v>
      </c>
      <c r="N2" s="29" t="s">
        <v>36</v>
      </c>
      <c r="O2" s="29" t="s">
        <v>37</v>
      </c>
      <c r="P2" s="29" t="s">
        <v>38</v>
      </c>
      <c r="Q2" s="36" t="s">
        <v>39</v>
      </c>
      <c r="R2" s="29" t="s">
        <v>40</v>
      </c>
      <c r="S2" s="29" t="s">
        <v>41</v>
      </c>
      <c r="T2" s="29" t="s">
        <v>42</v>
      </c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</row>
    <row r="3" spans="1:20">
      <c r="A3" s="30" t="s">
        <v>20</v>
      </c>
      <c r="B3" s="31" t="s">
        <v>21</v>
      </c>
      <c r="C3" s="31">
        <v>1380406</v>
      </c>
      <c r="D3" s="31" t="s">
        <v>22</v>
      </c>
      <c r="E3" s="32" t="s">
        <v>23</v>
      </c>
      <c r="F3" s="33" t="s">
        <v>24</v>
      </c>
      <c r="G3" s="32" t="s">
        <v>25</v>
      </c>
      <c r="H3" s="32">
        <v>1</v>
      </c>
      <c r="I3" s="32">
        <v>1</v>
      </c>
      <c r="J3" s="32">
        <v>2</v>
      </c>
      <c r="K3" s="31">
        <v>2</v>
      </c>
      <c r="L3" s="31">
        <v>2</v>
      </c>
      <c r="M3" s="31">
        <v>1</v>
      </c>
      <c r="N3" s="31">
        <v>8</v>
      </c>
      <c r="O3" s="31" t="s">
        <v>26</v>
      </c>
      <c r="P3" s="31">
        <v>125</v>
      </c>
      <c r="Q3" s="37">
        <f>P3*1.03</f>
        <v>128.75</v>
      </c>
      <c r="R3" s="31">
        <v>1000</v>
      </c>
      <c r="S3" s="31">
        <v>0</v>
      </c>
      <c r="T3" s="31">
        <v>0</v>
      </c>
    </row>
    <row r="6" spans="1:41">
      <c r="A6" s="29" t="s">
        <v>43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</row>
    <row r="7" spans="1:41">
      <c r="A7" s="29" t="s">
        <v>29</v>
      </c>
      <c r="B7" s="29" t="s">
        <v>30</v>
      </c>
      <c r="C7" s="29" t="s">
        <v>31</v>
      </c>
      <c r="D7" s="29" t="s">
        <v>4</v>
      </c>
      <c r="E7" s="29" t="s">
        <v>32</v>
      </c>
      <c r="F7" s="29" t="s">
        <v>33</v>
      </c>
      <c r="G7" s="29" t="s">
        <v>34</v>
      </c>
      <c r="H7" s="29" t="s">
        <v>35</v>
      </c>
      <c r="I7" s="29" t="s">
        <v>9</v>
      </c>
      <c r="J7" s="29" t="s">
        <v>10</v>
      </c>
      <c r="K7" s="29" t="s">
        <v>11</v>
      </c>
      <c r="L7" s="29" t="s">
        <v>12</v>
      </c>
      <c r="M7" s="29" t="s">
        <v>13</v>
      </c>
      <c r="N7" s="29" t="s">
        <v>37</v>
      </c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</row>
    <row r="8" spans="1:14">
      <c r="A8" s="31" t="s">
        <v>20</v>
      </c>
      <c r="B8" s="31" t="s">
        <v>21</v>
      </c>
      <c r="C8" s="31">
        <v>1380406</v>
      </c>
      <c r="D8" s="31" t="s">
        <v>22</v>
      </c>
      <c r="E8" s="32" t="s">
        <v>23</v>
      </c>
      <c r="F8" s="32" t="s">
        <v>24</v>
      </c>
      <c r="G8" s="32" t="s">
        <v>25</v>
      </c>
      <c r="H8" s="32">
        <v>1</v>
      </c>
      <c r="I8" s="32">
        <v>125</v>
      </c>
      <c r="J8" s="32">
        <v>250</v>
      </c>
      <c r="K8" s="31">
        <v>250</v>
      </c>
      <c r="L8" s="31">
        <v>250</v>
      </c>
      <c r="M8" s="31">
        <v>125</v>
      </c>
      <c r="N8" s="31" t="s">
        <v>26</v>
      </c>
    </row>
    <row r="11" spans="9:13">
      <c r="I11" s="34" t="s">
        <v>9</v>
      </c>
      <c r="J11" s="34" t="s">
        <v>10</v>
      </c>
      <c r="K11" s="34" t="s">
        <v>11</v>
      </c>
      <c r="L11" s="34" t="s">
        <v>12</v>
      </c>
      <c r="M11" s="34" t="s">
        <v>13</v>
      </c>
    </row>
    <row r="12" spans="9:13">
      <c r="I12" s="35">
        <f>I8*1.03</f>
        <v>128.75</v>
      </c>
      <c r="J12" s="35">
        <f>J8*1.03</f>
        <v>257.5</v>
      </c>
      <c r="K12" s="35">
        <f>K8*1.03</f>
        <v>257.5</v>
      </c>
      <c r="L12" s="35">
        <f>L8*1.03</f>
        <v>257.5</v>
      </c>
      <c r="M12" s="35">
        <f>M8*1.03</f>
        <v>128.75</v>
      </c>
    </row>
  </sheetData>
  <mergeCells count="2">
    <mergeCell ref="A1:S1"/>
    <mergeCell ref="A6:N6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8"/>
  <sheetViews>
    <sheetView workbookViewId="0">
      <selection activeCell="F28" sqref="F28"/>
    </sheetView>
  </sheetViews>
  <sheetFormatPr defaultColWidth="9" defaultRowHeight="14.5"/>
  <cols>
    <col min="1" max="1" width="20.1818181818182" style="1" customWidth="1"/>
    <col min="2" max="2" width="21" style="1" customWidth="1"/>
    <col min="3" max="3" width="16.6363636363636" style="1" customWidth="1"/>
    <col min="4" max="4" width="10.8181818181818" style="1" customWidth="1"/>
    <col min="5" max="5" width="9.27272727272727" style="1" customWidth="1"/>
    <col min="6" max="6" width="13.8181818181818" style="1" customWidth="1"/>
    <col min="7" max="7" width="7.54545454545455" style="1" customWidth="1"/>
    <col min="8" max="9" width="13.3636363636364" style="1" customWidth="1"/>
    <col min="10" max="10" width="17.8181818181818" style="1" customWidth="1"/>
    <col min="11" max="11" width="17.4545454545455" style="1" customWidth="1"/>
    <col min="12" max="16384" width="8.72727272727273" style="1"/>
  </cols>
  <sheetData>
    <row r="1" spans="1:11">
      <c r="A1" s="2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0">
      <c r="A2" s="3" t="s">
        <v>20</v>
      </c>
      <c r="B2" s="4" t="s">
        <v>45</v>
      </c>
      <c r="C2" s="4" t="s">
        <v>9</v>
      </c>
      <c r="D2" s="4" t="s">
        <v>10</v>
      </c>
      <c r="E2" s="4" t="s">
        <v>11</v>
      </c>
      <c r="F2" s="4" t="s">
        <v>12</v>
      </c>
      <c r="G2" s="4" t="s">
        <v>13</v>
      </c>
      <c r="H2" s="4" t="s">
        <v>46</v>
      </c>
      <c r="I2" s="4"/>
      <c r="J2" s="4"/>
    </row>
    <row r="3" spans="1:10">
      <c r="A3" s="5"/>
      <c r="B3" s="6" t="s">
        <v>24</v>
      </c>
      <c r="C3" s="6">
        <v>125</v>
      </c>
      <c r="D3" s="6">
        <v>250</v>
      </c>
      <c r="E3" s="6">
        <v>250</v>
      </c>
      <c r="F3" s="6">
        <v>250</v>
      </c>
      <c r="G3" s="6">
        <v>125</v>
      </c>
      <c r="H3" s="6">
        <f>SUM(C3:G3)</f>
        <v>1000</v>
      </c>
      <c r="I3" s="6"/>
      <c r="J3" s="6"/>
    </row>
    <row r="4" spans="1:10">
      <c r="A4" s="7" t="s">
        <v>47</v>
      </c>
      <c r="B4" s="7"/>
      <c r="C4" s="7"/>
      <c r="D4" s="7"/>
      <c r="E4" s="7"/>
      <c r="F4" s="7"/>
      <c r="G4" s="7"/>
      <c r="H4" s="7"/>
      <c r="I4" s="7"/>
      <c r="J4" s="7"/>
    </row>
    <row r="5" spans="1:10">
      <c r="A5" s="8" t="s">
        <v>48</v>
      </c>
      <c r="B5" s="6"/>
      <c r="D5" s="7"/>
      <c r="E5" s="7">
        <v>5</v>
      </c>
      <c r="F5" s="7"/>
      <c r="G5" s="7"/>
      <c r="H5" s="7"/>
      <c r="I5" s="7"/>
      <c r="J5" s="7"/>
    </row>
    <row r="6" spans="1:10">
      <c r="A6" s="9" t="s">
        <v>49</v>
      </c>
      <c r="B6" s="6"/>
      <c r="C6" s="7"/>
      <c r="D6" s="7"/>
      <c r="E6" s="7" t="s">
        <v>50</v>
      </c>
      <c r="F6" s="7"/>
      <c r="G6" s="7"/>
      <c r="H6" s="7"/>
      <c r="I6" s="7"/>
      <c r="J6" s="7"/>
    </row>
    <row r="7" spans="1:10">
      <c r="A7" s="9" t="s">
        <v>51</v>
      </c>
      <c r="B7" s="6"/>
      <c r="C7" s="7"/>
      <c r="D7" s="7"/>
      <c r="E7" s="7"/>
      <c r="F7" s="7">
        <v>1</v>
      </c>
      <c r="G7" s="7"/>
      <c r="H7" s="7"/>
      <c r="I7" s="7"/>
      <c r="J7" s="7"/>
    </row>
    <row r="8" spans="1:10">
      <c r="A8" s="10"/>
      <c r="B8" s="10"/>
      <c r="C8" s="10"/>
      <c r="D8" s="10"/>
      <c r="E8" s="10"/>
      <c r="F8" s="10"/>
      <c r="G8" s="10"/>
      <c r="H8" s="10"/>
      <c r="I8" s="10"/>
      <c r="J8" s="10"/>
    </row>
    <row r="9" ht="29" spans="1:11">
      <c r="A9" s="11" t="s">
        <v>52</v>
      </c>
      <c r="B9" s="11" t="s">
        <v>53</v>
      </c>
      <c r="C9" s="11" t="s">
        <v>54</v>
      </c>
      <c r="D9" s="11" t="s">
        <v>55</v>
      </c>
      <c r="E9" s="11" t="s">
        <v>56</v>
      </c>
      <c r="F9" s="11" t="s">
        <v>57</v>
      </c>
      <c r="G9" s="11" t="s">
        <v>58</v>
      </c>
      <c r="H9" s="11" t="s">
        <v>59</v>
      </c>
      <c r="I9" s="11" t="s">
        <v>60</v>
      </c>
      <c r="J9" s="11" t="s">
        <v>61</v>
      </c>
      <c r="K9" s="11" t="s">
        <v>62</v>
      </c>
    </row>
    <row r="10" spans="1:11">
      <c r="A10" s="12" t="s">
        <v>63</v>
      </c>
      <c r="B10" s="13"/>
      <c r="C10" s="13" t="s">
        <v>24</v>
      </c>
      <c r="D10" s="13">
        <v>1000</v>
      </c>
      <c r="E10" s="13" t="s">
        <v>64</v>
      </c>
      <c r="F10" s="14">
        <f>1.54*1.05*1.37/1.45</f>
        <v>1.52778620689655</v>
      </c>
      <c r="G10" s="14" t="s">
        <v>65</v>
      </c>
      <c r="H10" s="15">
        <f>D10*F10</f>
        <v>1527.78620689655</v>
      </c>
      <c r="I10" s="19"/>
      <c r="J10" s="14"/>
      <c r="K10" s="26">
        <f>I10+J10-H10</f>
        <v>-1527.78620689655</v>
      </c>
    </row>
    <row r="11" spans="1:11">
      <c r="A11" s="13" t="s">
        <v>66</v>
      </c>
      <c r="B11" s="13" t="s">
        <v>67</v>
      </c>
      <c r="C11" s="13" t="s">
        <v>68</v>
      </c>
      <c r="D11" s="13">
        <v>1000</v>
      </c>
      <c r="E11" s="13" t="s">
        <v>69</v>
      </c>
      <c r="F11" s="14">
        <f>1.26*1.05</f>
        <v>1.323</v>
      </c>
      <c r="G11" s="14" t="s">
        <v>65</v>
      </c>
      <c r="H11" s="15">
        <f t="shared" ref="H11:H25" si="0">D11*F11</f>
        <v>1323</v>
      </c>
      <c r="I11" s="19"/>
      <c r="J11" s="14"/>
      <c r="K11" s="26">
        <f t="shared" ref="K11:K26" si="1">I11+J11-H11</f>
        <v>-1323</v>
      </c>
    </row>
    <row r="12" spans="1:11">
      <c r="A12" s="16" t="s">
        <v>70</v>
      </c>
      <c r="B12" s="12" t="s">
        <v>71</v>
      </c>
      <c r="C12" s="12" t="s">
        <v>72</v>
      </c>
      <c r="D12" s="13">
        <v>1000</v>
      </c>
      <c r="E12" s="13" t="s">
        <v>73</v>
      </c>
      <c r="F12" s="14">
        <v>0.11</v>
      </c>
      <c r="G12" s="14" t="s">
        <v>65</v>
      </c>
      <c r="H12" s="15">
        <f t="shared" si="0"/>
        <v>110</v>
      </c>
      <c r="I12" s="19"/>
      <c r="J12" s="14"/>
      <c r="K12" s="26">
        <f t="shared" si="1"/>
        <v>-110</v>
      </c>
    </row>
    <row r="13" spans="1:11">
      <c r="A13" s="16" t="s">
        <v>74</v>
      </c>
      <c r="B13" s="13"/>
      <c r="C13" s="13" t="s">
        <v>24</v>
      </c>
      <c r="D13" s="13">
        <v>1000</v>
      </c>
      <c r="E13" s="13"/>
      <c r="F13" s="14">
        <v>1.02</v>
      </c>
      <c r="G13" s="14" t="s">
        <v>75</v>
      </c>
      <c r="H13" s="15">
        <f t="shared" si="0"/>
        <v>1020</v>
      </c>
      <c r="I13" s="19"/>
      <c r="J13" s="14"/>
      <c r="K13" s="26">
        <f t="shared" si="1"/>
        <v>-1020</v>
      </c>
    </row>
    <row r="14" spans="1:11">
      <c r="A14" s="13" t="s">
        <v>76</v>
      </c>
      <c r="B14" s="17" t="s">
        <v>77</v>
      </c>
      <c r="C14" s="13" t="s">
        <v>24</v>
      </c>
      <c r="D14" s="13">
        <v>1000</v>
      </c>
      <c r="E14" s="13"/>
      <c r="F14" s="14">
        <v>1.02</v>
      </c>
      <c r="G14" s="14" t="s">
        <v>75</v>
      </c>
      <c r="H14" s="15">
        <f t="shared" si="0"/>
        <v>1020</v>
      </c>
      <c r="I14" s="19"/>
      <c r="J14" s="14"/>
      <c r="K14" s="26">
        <f t="shared" si="1"/>
        <v>-1020</v>
      </c>
    </row>
    <row r="15" spans="1:11">
      <c r="A15" s="13" t="s">
        <v>76</v>
      </c>
      <c r="B15" s="17" t="s">
        <v>78</v>
      </c>
      <c r="C15" s="13" t="s">
        <v>24</v>
      </c>
      <c r="D15" s="13">
        <v>1000</v>
      </c>
      <c r="E15" s="13"/>
      <c r="F15" s="14">
        <v>2.04</v>
      </c>
      <c r="G15" s="14" t="s">
        <v>75</v>
      </c>
      <c r="H15" s="15">
        <f t="shared" si="0"/>
        <v>2040</v>
      </c>
      <c r="I15" s="19"/>
      <c r="J15" s="14"/>
      <c r="K15" s="26">
        <f t="shared" si="1"/>
        <v>-2040</v>
      </c>
    </row>
    <row r="16" spans="1:11">
      <c r="A16" s="12" t="s">
        <v>79</v>
      </c>
      <c r="B16" s="17"/>
      <c r="C16" s="13"/>
      <c r="D16" s="13">
        <v>1000</v>
      </c>
      <c r="E16" s="13"/>
      <c r="F16" s="14">
        <v>5.1</v>
      </c>
      <c r="G16" s="14" t="s">
        <v>80</v>
      </c>
      <c r="H16" s="15">
        <f t="shared" si="0"/>
        <v>5100</v>
      </c>
      <c r="I16" s="19"/>
      <c r="J16" s="14"/>
      <c r="K16" s="26">
        <f t="shared" si="1"/>
        <v>-5100</v>
      </c>
    </row>
    <row r="17" spans="1:11">
      <c r="A17" s="12" t="s">
        <v>81</v>
      </c>
      <c r="B17" s="17"/>
      <c r="C17" s="13"/>
      <c r="D17" s="13">
        <v>1000</v>
      </c>
      <c r="E17" s="13"/>
      <c r="F17" s="14">
        <v>2.04</v>
      </c>
      <c r="G17" s="14" t="s">
        <v>80</v>
      </c>
      <c r="H17" s="15">
        <f t="shared" si="0"/>
        <v>2040</v>
      </c>
      <c r="I17" s="19"/>
      <c r="J17" s="14"/>
      <c r="K17" s="26">
        <f t="shared" si="1"/>
        <v>-2040</v>
      </c>
    </row>
    <row r="18" spans="1:11">
      <c r="A18" s="12" t="s">
        <v>82</v>
      </c>
      <c r="B18" s="17"/>
      <c r="C18" s="12" t="s">
        <v>72</v>
      </c>
      <c r="D18" s="13">
        <v>1000</v>
      </c>
      <c r="E18" s="13"/>
      <c r="F18" s="14">
        <v>1.3</v>
      </c>
      <c r="G18" s="14" t="s">
        <v>65</v>
      </c>
      <c r="H18" s="15">
        <f t="shared" si="0"/>
        <v>1300</v>
      </c>
      <c r="I18" s="19"/>
      <c r="J18" s="14"/>
      <c r="K18" s="26">
        <f t="shared" si="1"/>
        <v>-1300</v>
      </c>
    </row>
    <row r="19" spans="1:11">
      <c r="A19" s="12" t="s">
        <v>83</v>
      </c>
      <c r="B19" s="17"/>
      <c r="C19" s="13" t="s">
        <v>68</v>
      </c>
      <c r="D19" s="13">
        <v>1000</v>
      </c>
      <c r="E19" s="13"/>
      <c r="F19" s="14">
        <f>0.05</f>
        <v>0.05</v>
      </c>
      <c r="G19" s="14" t="s">
        <v>65</v>
      </c>
      <c r="H19" s="15">
        <f t="shared" si="0"/>
        <v>50</v>
      </c>
      <c r="I19" s="19"/>
      <c r="J19" s="14"/>
      <c r="K19" s="26">
        <f t="shared" si="1"/>
        <v>-50</v>
      </c>
    </row>
    <row r="20" spans="1:12">
      <c r="A20" s="18" t="s">
        <v>84</v>
      </c>
      <c r="B20" s="13"/>
      <c r="C20" s="13"/>
      <c r="D20" s="13">
        <v>1000</v>
      </c>
      <c r="E20" s="13"/>
      <c r="F20" s="14"/>
      <c r="G20" s="14" t="s">
        <v>80</v>
      </c>
      <c r="H20" s="19">
        <f t="shared" si="0"/>
        <v>0</v>
      </c>
      <c r="I20" s="19"/>
      <c r="J20" s="14"/>
      <c r="K20" s="26">
        <f t="shared" si="1"/>
        <v>0</v>
      </c>
      <c r="L20" s="27"/>
    </row>
    <row r="21" spans="1:12">
      <c r="A21" s="18" t="s">
        <v>85</v>
      </c>
      <c r="B21" s="20"/>
      <c r="C21" s="13"/>
      <c r="D21" s="13">
        <v>1000</v>
      </c>
      <c r="E21" s="13"/>
      <c r="F21" s="14"/>
      <c r="G21" s="14" t="s">
        <v>75</v>
      </c>
      <c r="H21" s="19">
        <f t="shared" si="0"/>
        <v>0</v>
      </c>
      <c r="I21" s="19"/>
      <c r="J21" s="14"/>
      <c r="K21" s="26">
        <f t="shared" si="1"/>
        <v>0</v>
      </c>
      <c r="L21" s="27"/>
    </row>
    <row r="22" spans="1:12">
      <c r="A22" s="18" t="s">
        <v>86</v>
      </c>
      <c r="B22" s="20"/>
      <c r="C22" s="13"/>
      <c r="D22" s="13">
        <v>1000</v>
      </c>
      <c r="E22" s="13"/>
      <c r="F22" s="14"/>
      <c r="G22" s="14" t="s">
        <v>75</v>
      </c>
      <c r="H22" s="19">
        <f t="shared" si="0"/>
        <v>0</v>
      </c>
      <c r="I22" s="19"/>
      <c r="J22" s="14"/>
      <c r="K22" s="26">
        <f t="shared" si="1"/>
        <v>0</v>
      </c>
      <c r="L22" s="27"/>
    </row>
    <row r="23" spans="1:18">
      <c r="A23" s="18" t="s">
        <v>87</v>
      </c>
      <c r="B23" s="20"/>
      <c r="C23" s="13"/>
      <c r="D23" s="13">
        <v>1000</v>
      </c>
      <c r="E23" s="13"/>
      <c r="F23" s="14"/>
      <c r="G23" s="14" t="s">
        <v>75</v>
      </c>
      <c r="H23" s="19">
        <f t="shared" si="0"/>
        <v>0</v>
      </c>
      <c r="I23" s="19"/>
      <c r="J23" s="14"/>
      <c r="K23" s="26">
        <f t="shared" si="1"/>
        <v>0</v>
      </c>
      <c r="L23" s="27"/>
      <c r="R23" s="28"/>
    </row>
    <row r="24" spans="1:11">
      <c r="A24" s="21"/>
      <c r="B24" s="22"/>
      <c r="C24" s="13"/>
      <c r="D24" s="13">
        <v>1000</v>
      </c>
      <c r="E24" s="21"/>
      <c r="F24" s="14"/>
      <c r="G24" s="14"/>
      <c r="H24" s="19">
        <f t="shared" si="0"/>
        <v>0</v>
      </c>
      <c r="I24" s="19"/>
      <c r="J24" s="23"/>
      <c r="K24" s="26">
        <f t="shared" si="1"/>
        <v>0</v>
      </c>
    </row>
    <row r="25" spans="1:11">
      <c r="A25" s="21"/>
      <c r="B25" s="21"/>
      <c r="C25" s="21"/>
      <c r="D25" s="21"/>
      <c r="E25" s="21"/>
      <c r="F25" s="23"/>
      <c r="G25" s="23"/>
      <c r="H25" s="19">
        <f t="shared" si="0"/>
        <v>0</v>
      </c>
      <c r="I25" s="19"/>
      <c r="J25" s="23"/>
      <c r="K25" s="26">
        <f t="shared" si="1"/>
        <v>0</v>
      </c>
    </row>
    <row r="26" spans="1:11">
      <c r="A26" s="21"/>
      <c r="B26" s="21"/>
      <c r="C26" s="21"/>
      <c r="D26" s="21"/>
      <c r="E26" s="21"/>
      <c r="F26" s="23"/>
      <c r="G26" s="23"/>
      <c r="H26" s="23"/>
      <c r="I26" s="23"/>
      <c r="J26" s="23"/>
      <c r="K26" s="26">
        <f t="shared" si="1"/>
        <v>0</v>
      </c>
    </row>
    <row r="27" spans="1:11">
      <c r="A27" s="24"/>
      <c r="B27" s="24"/>
      <c r="C27" s="24"/>
      <c r="D27" s="24"/>
      <c r="E27" s="24"/>
      <c r="F27" s="25"/>
      <c r="G27" s="25"/>
      <c r="H27" s="25"/>
      <c r="I27" s="25"/>
      <c r="J27" s="25"/>
      <c r="K27" s="25"/>
    </row>
    <row r="28" spans="1:11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</row>
  </sheetData>
  <mergeCells count="2">
    <mergeCell ref="A1:K1"/>
    <mergeCell ref="A2:A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Özet Tablo-Türkçe Format</vt:lpstr>
      <vt:lpstr>Summary Table-English Format</vt:lpstr>
      <vt:lpstr>D5977AX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2024-05-28T08:00:40Z</dcterms:created>
  <dcterms:modified xsi:type="dcterms:W3CDTF">2024-05-28T08:15:26Z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CC4C54B3AB7146A59E8CCD2B131FFE0B_12</vt:lpwstr>
  </property>
  <property fmtid="{D5CDD505-2E9C-101B-9397-08002B2CF9AE}" pid="3" name="KSOProductBuildVer">
    <vt:lpwstr>2052-12.1.0.16929</vt:lpwstr>
  </property>
</Properties>
</file>