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<sst xmlns="http://schemas.openxmlformats.org/spreadsheetml/2006/main" count="417" uniqueCount="117">
  <si>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</si>
  <si>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</si>
  <si>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</si>
  <si>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</si>
  <si>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</si>
  <si>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</si>
  <si>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</si>
  <si>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</si>
  <si>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</si>
  <si>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</si>
  <si>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</si>
  <si>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</si>
  <si>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</si>
  <si>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</si>
  <si>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</si>
  <si>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</si>
  <si>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lot sticker</t>
  </si>
  <si>
    <t>Sipariş Geçilen Açık Adet Sayısı</t>
  </si>
  <si>
    <t>Depo Girişi Olan Lot Sayısı</t>
  </si>
  <si>
    <t>Depo Girişi Olan Açık Adet Sayısı</t>
  </si>
  <si>
    <t>A9124AX</t>
  </si>
  <si>
    <t>24 AU</t>
  </si>
  <si>
    <t>LEBANON</t>
  </si>
  <si>
    <t>12.07.2024</t>
  </si>
  <si>
    <t>BK81 - BLACK</t>
  </si>
  <si>
    <t>A9124AXSIA</t>
  </si>
  <si>
    <t>DEFACTO PERAKENDE TİC.A.Ş. DEPO Organize San. Bölgesi 6.Depo Kazım Karabekir Mah. Cumhuriyet Cad. Tekirdağ/Çerkezköy Tel:0090 282 758 11 34-35</t>
  </si>
  <si>
    <t>15.08.2024</t>
  </si>
  <si>
    <t>A9124AXTRA1</t>
  </si>
  <si>
    <t>TURKEY</t>
  </si>
  <si>
    <t>SERBIA</t>
  </si>
  <si>
    <t>A9124AXSBA1</t>
  </si>
  <si>
    <t>TOPTAN-5</t>
  </si>
  <si>
    <t>15.07.2024</t>
  </si>
  <si>
    <t>A9124AXTOP5S</t>
  </si>
  <si>
    <t>TOPTAN-7</t>
  </si>
  <si>
    <t>A9124AXTOP7S</t>
  </si>
  <si>
    <t>MOROCCO</t>
  </si>
  <si>
    <t>A9124AXMRCA1</t>
  </si>
  <si>
    <t>KAZAKHSTAN</t>
  </si>
  <si>
    <t>31.08.2024</t>
  </si>
  <si>
    <t>A9124AXKZKA1</t>
  </si>
  <si>
    <t>NORTH IRAQ</t>
  </si>
  <si>
    <t>01.08.2024</t>
  </si>
  <si>
    <t>A9124AXNIA</t>
  </si>
  <si>
    <t>SOUTH IRAQ</t>
  </si>
  <si>
    <t>Beden Bazlı Toplam Sipariş</t>
  </si>
  <si>
    <t>Total</t>
  </si>
  <si>
    <t>有价格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</si>
  <si>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</si>
  <si>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</si>
  <si>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</si>
  <si>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</si>
  <si>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</si>
  <si>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</si>
  <si>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</si>
  <si>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</si>
  <si>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</si>
  <si>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</si>
  <si>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</si>
  <si>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</si>
  <si>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</si>
  <si>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</si>
  <si>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</si>
  <si>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</si>
  <si>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Z2147AZ material detail as following:</t>
  </si>
  <si>
    <t>Shipment date</t>
  </si>
  <si>
    <t>Color</t>
  </si>
  <si>
    <t>Sample type</t>
  </si>
  <si>
    <t>GS sample</t>
  </si>
  <si>
    <t>Test sample</t>
  </si>
  <si>
    <t>Shipment sample</t>
  </si>
  <si>
    <t>material position</t>
  </si>
  <si>
    <t xml:space="preserve">Item </t>
  </si>
  <si>
    <t>color</t>
  </si>
  <si>
    <t>order qty</t>
  </si>
  <si>
    <t>Cutting width</t>
  </si>
  <si>
    <t>Unit consumption</t>
  </si>
  <si>
    <t>unit</t>
  </si>
  <si>
    <t>purchased qty</t>
  </si>
  <si>
    <t xml:space="preserve">2024.5.24shipping </t>
  </si>
  <si>
    <t xml:space="preserve"> shipping </t>
  </si>
  <si>
    <t>Balance</t>
  </si>
  <si>
    <t>Outer shell fabric</t>
  </si>
  <si>
    <r>
      <rPr>
        <b/>
        <sz val="11"/>
        <rFont val="Calibri"/>
        <charset val="134"/>
      </rPr>
      <t xml:space="preserve">75D </t>
    </r>
    <r>
      <rPr>
        <b/>
        <sz val="11"/>
        <rFont val="宋体"/>
        <charset val="134"/>
      </rPr>
      <t>加密四面弹 89%</t>
    </r>
    <r>
      <rPr>
        <b/>
        <sz val="11"/>
        <rFont val="Calibri"/>
        <charset val="134"/>
      </rPr>
      <t>P 11%SP   130GSM</t>
    </r>
  </si>
  <si>
    <t>145cm</t>
  </si>
  <si>
    <t>m</t>
  </si>
  <si>
    <t>inner shell fabric</t>
  </si>
  <si>
    <t>Fake milk silk 90%P 10% SP  100D+40D 220GSM</t>
  </si>
  <si>
    <t>160cm</t>
  </si>
  <si>
    <t>pocket zipper</t>
  </si>
  <si>
    <t>尼龙隐形拉链</t>
  </si>
  <si>
    <t>pc</t>
  </si>
  <si>
    <t>print label-Fit</t>
  </si>
  <si>
    <r>
      <rPr>
        <b/>
        <sz val="11"/>
        <rFont val="宋体"/>
        <charset val="134"/>
      </rPr>
      <t>反光标-</t>
    </r>
    <r>
      <rPr>
        <b/>
        <sz val="11"/>
        <rFont val="Calibri"/>
        <charset val="134"/>
      </rPr>
      <t>fit</t>
    </r>
  </si>
  <si>
    <t>print label-Focus</t>
  </si>
  <si>
    <r>
      <rPr>
        <b/>
        <sz val="11"/>
        <rFont val="宋体"/>
        <charset val="134"/>
      </rPr>
      <t>反光标-</t>
    </r>
    <r>
      <rPr>
        <b/>
        <sz val="11"/>
        <rFont val="Calibri"/>
        <charset val="134"/>
      </rPr>
      <t>Mood</t>
    </r>
  </si>
  <si>
    <t>waist string</t>
  </si>
  <si>
    <t>腰绳</t>
  </si>
  <si>
    <t>black</t>
  </si>
  <si>
    <t>elastic band</t>
  </si>
  <si>
    <r>
      <rPr>
        <b/>
        <sz val="11"/>
        <rFont val="宋体"/>
        <charset val="134"/>
      </rPr>
      <t>松紧带5</t>
    </r>
    <r>
      <rPr>
        <b/>
        <sz val="11"/>
        <rFont val="Calibri"/>
        <charset val="134"/>
      </rPr>
      <t>cm</t>
    </r>
  </si>
  <si>
    <t>white</t>
  </si>
  <si>
    <t>5cm</t>
  </si>
  <si>
    <t>Main  label</t>
  </si>
  <si>
    <t>Waist paper label</t>
  </si>
  <si>
    <t>price tag</t>
  </si>
  <si>
    <t>Care label</t>
  </si>
  <si>
    <t>STAMP BARCODE LABEL</t>
  </si>
  <si>
    <t xml:space="preserve">LotSticker </t>
  </si>
  <si>
    <t>Hang tag-strip</t>
  </si>
  <si>
    <t>outer shell thread</t>
  </si>
  <si>
    <r>
      <rPr>
        <b/>
        <sz val="11"/>
        <rFont val="Calibri"/>
        <charset val="134"/>
      </rPr>
      <t>603</t>
    </r>
    <r>
      <rPr>
        <b/>
        <sz val="11"/>
        <rFont val="宋体"/>
        <charset val="134"/>
      </rPr>
      <t>缝纫线</t>
    </r>
    <r>
      <rPr>
        <b/>
        <sz val="11"/>
        <rFont val="Calibri"/>
        <charset val="134"/>
      </rPr>
      <t xml:space="preserve"> 5000m/roll</t>
    </r>
  </si>
  <si>
    <t>roll</t>
  </si>
  <si>
    <t>KH398 - HAKİ</t>
  </si>
  <si>
    <t>inner shell thread</t>
  </si>
  <si>
    <r>
      <rPr>
        <b/>
        <sz val="11"/>
        <rFont val="Calibri"/>
        <charset val="134"/>
      </rPr>
      <t>603</t>
    </r>
    <r>
      <rPr>
        <b/>
        <sz val="11"/>
        <rFont val="宋体"/>
        <charset val="134"/>
      </rPr>
      <t>缝纫线</t>
    </r>
    <r>
      <rPr>
        <b/>
        <sz val="11"/>
        <rFont val="Calibri"/>
        <charset val="134"/>
      </rPr>
      <t>5000m/roll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</si>
</sst>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8"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/>
    <xf numFmtId="0" fontId="1" fillId="3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2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1" fillId="4" borderId="5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1" fillId="6" borderId="5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5" xfId="0" applyFont="1" applyBorder="1"/>
    <xf numFmtId="0" fontId="1" fillId="4" borderId="0" xfId="0" applyFont="1" applyFill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78" fontId="0" fillId="4" borderId="0" xfId="0" applyNumberFormat="1" applyFill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tabSelected="1" topLeftCell="E19" workbookViewId="0">
      <selection activeCell="N37" sqref="N37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5.9090909090909" customWidth="1"/>
    <col min="8" max="8" width="10.1818181818182" customWidth="1"/>
    <col min="9" max="12" width="9.18181818181818" customWidth="1"/>
    <col min="13" max="13" width="21.0909090909091" customWidth="1"/>
    <col min="14" max="14" width="15" customWidth="1"/>
    <col min="15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1" width="9.18181818181818" customWidth="1"/>
  </cols>
  <sheetData>
    <row r="1" spans="1:4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</row>
    <row r="2" spans="1:4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3" t="s">
        <v>16</v>
      </c>
      <c r="Q2" s="33" t="s">
        <v>17</v>
      </c>
      <c r="R2" s="33" t="s">
        <v>18</v>
      </c>
      <c r="S2" s="33" t="s">
        <v>19</v>
      </c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</row>
    <row r="3" spans="1:19">
      <c r="A3" s="38" t="s">
        <v>20</v>
      </c>
      <c r="B3" s="38" t="s">
        <v>21</v>
      </c>
      <c r="C3" s="38">
        <v>1383419</v>
      </c>
      <c r="D3" s="38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38">
        <v>2</v>
      </c>
      <c r="K3" s="38">
        <v>2</v>
      </c>
      <c r="L3" s="38">
        <v>1</v>
      </c>
      <c r="M3" s="38">
        <v>6</v>
      </c>
      <c r="N3" s="38" t="s">
        <v>22</v>
      </c>
      <c r="O3" s="38">
        <v>9</v>
      </c>
      <c r="P3" s="45">
        <f>O3*1.03</f>
        <v>9.27</v>
      </c>
      <c r="Q3" s="38">
        <v>54</v>
      </c>
      <c r="R3" s="38">
        <v>0</v>
      </c>
      <c r="S3" s="38">
        <v>0</v>
      </c>
    </row>
    <row r="4" spans="1:19">
      <c r="A4" s="38" t="s">
        <v>20</v>
      </c>
      <c r="B4" s="38" t="s">
        <v>21</v>
      </c>
      <c r="C4" s="38">
        <v>1383948</v>
      </c>
      <c r="D4" s="38" t="s">
        <v>26</v>
      </c>
      <c r="E4" s="7" t="s">
        <v>27</v>
      </c>
      <c r="F4" s="7" t="s">
        <v>24</v>
      </c>
      <c r="G4" s="7" t="s">
        <v>28</v>
      </c>
      <c r="H4" s="7">
        <v>1</v>
      </c>
      <c r="I4" s="7">
        <v>1</v>
      </c>
      <c r="J4" s="38">
        <v>2</v>
      </c>
      <c r="K4" s="38">
        <v>2</v>
      </c>
      <c r="L4" s="38">
        <v>1</v>
      </c>
      <c r="M4" s="38">
        <v>6</v>
      </c>
      <c r="N4" s="38" t="s">
        <v>29</v>
      </c>
      <c r="O4" s="38">
        <v>233</v>
      </c>
      <c r="P4" s="45">
        <f t="shared" ref="P4:P11" si="0">O4*1.03</f>
        <v>239.99</v>
      </c>
      <c r="Q4" s="38">
        <v>1398</v>
      </c>
      <c r="R4" s="38">
        <v>0</v>
      </c>
      <c r="S4" s="38">
        <v>0</v>
      </c>
    </row>
    <row r="5" spans="1:19">
      <c r="A5" s="38" t="s">
        <v>20</v>
      </c>
      <c r="B5" s="38" t="s">
        <v>21</v>
      </c>
      <c r="C5" s="38">
        <v>1383420</v>
      </c>
      <c r="D5" s="38" t="s">
        <v>30</v>
      </c>
      <c r="E5" s="7" t="s">
        <v>27</v>
      </c>
      <c r="F5" s="7" t="s">
        <v>24</v>
      </c>
      <c r="G5" s="7" t="s">
        <v>31</v>
      </c>
      <c r="H5" s="7">
        <v>1</v>
      </c>
      <c r="I5" s="7">
        <v>1</v>
      </c>
      <c r="J5" s="38">
        <v>2</v>
      </c>
      <c r="K5" s="38">
        <v>2</v>
      </c>
      <c r="L5" s="38">
        <v>1</v>
      </c>
      <c r="M5" s="38">
        <v>6</v>
      </c>
      <c r="N5" s="38" t="s">
        <v>30</v>
      </c>
      <c r="O5" s="38">
        <v>2</v>
      </c>
      <c r="P5" s="45">
        <f t="shared" si="0"/>
        <v>2.06</v>
      </c>
      <c r="Q5" s="38">
        <v>12</v>
      </c>
      <c r="R5" s="38">
        <v>0</v>
      </c>
      <c r="S5" s="38">
        <v>0</v>
      </c>
    </row>
    <row r="6" spans="1:19">
      <c r="A6" s="38" t="s">
        <v>20</v>
      </c>
      <c r="B6" s="38" t="s">
        <v>21</v>
      </c>
      <c r="C6" s="38">
        <v>1383421</v>
      </c>
      <c r="D6" s="38" t="s">
        <v>32</v>
      </c>
      <c r="E6" s="7" t="s">
        <v>33</v>
      </c>
      <c r="F6" s="7" t="s">
        <v>24</v>
      </c>
      <c r="G6" s="7" t="s">
        <v>34</v>
      </c>
      <c r="H6" s="7">
        <v>1</v>
      </c>
      <c r="I6" s="7">
        <v>1</v>
      </c>
      <c r="J6" s="38">
        <v>2</v>
      </c>
      <c r="K6" s="38">
        <v>2</v>
      </c>
      <c r="L6" s="38">
        <v>1</v>
      </c>
      <c r="M6" s="38">
        <v>6</v>
      </c>
      <c r="N6" s="38" t="s">
        <v>32</v>
      </c>
      <c r="O6" s="38">
        <v>13</v>
      </c>
      <c r="P6" s="45">
        <f t="shared" si="0"/>
        <v>13.39</v>
      </c>
      <c r="Q6" s="38">
        <v>78</v>
      </c>
      <c r="R6" s="38">
        <v>0</v>
      </c>
      <c r="S6" s="38">
        <v>0</v>
      </c>
    </row>
    <row r="7" spans="1:19">
      <c r="A7" s="38" t="s">
        <v>20</v>
      </c>
      <c r="B7" s="38" t="s">
        <v>21</v>
      </c>
      <c r="C7" s="38">
        <v>1383422</v>
      </c>
      <c r="D7" s="38" t="s">
        <v>35</v>
      </c>
      <c r="E7" s="7" t="s">
        <v>33</v>
      </c>
      <c r="F7" s="7" t="s">
        <v>24</v>
      </c>
      <c r="G7" s="7" t="s">
        <v>36</v>
      </c>
      <c r="H7" s="7">
        <v>1</v>
      </c>
      <c r="I7" s="7">
        <v>1</v>
      </c>
      <c r="J7" s="38">
        <v>2</v>
      </c>
      <c r="K7" s="38">
        <v>2</v>
      </c>
      <c r="L7" s="38">
        <v>1</v>
      </c>
      <c r="M7" s="38">
        <v>6</v>
      </c>
      <c r="N7" s="38" t="s">
        <v>35</v>
      </c>
      <c r="O7" s="38">
        <v>13</v>
      </c>
      <c r="P7" s="45">
        <f t="shared" si="0"/>
        <v>13.39</v>
      </c>
      <c r="Q7" s="38">
        <v>78</v>
      </c>
      <c r="R7" s="38">
        <v>0</v>
      </c>
      <c r="S7" s="38">
        <v>0</v>
      </c>
    </row>
    <row r="8" spans="1:19">
      <c r="A8" s="38" t="s">
        <v>20</v>
      </c>
      <c r="B8" s="38" t="s">
        <v>21</v>
      </c>
      <c r="C8" s="38">
        <v>1383423</v>
      </c>
      <c r="D8" s="38" t="s">
        <v>37</v>
      </c>
      <c r="E8" s="7" t="s">
        <v>27</v>
      </c>
      <c r="F8" s="7" t="s">
        <v>24</v>
      </c>
      <c r="G8" s="7" t="s">
        <v>38</v>
      </c>
      <c r="H8" s="7">
        <v>1</v>
      </c>
      <c r="I8" s="7">
        <v>1</v>
      </c>
      <c r="J8" s="38">
        <v>2</v>
      </c>
      <c r="K8" s="38">
        <v>2</v>
      </c>
      <c r="L8" s="38">
        <v>1</v>
      </c>
      <c r="M8" s="38">
        <v>6</v>
      </c>
      <c r="N8" s="38" t="s">
        <v>37</v>
      </c>
      <c r="O8" s="38">
        <v>15</v>
      </c>
      <c r="P8" s="45">
        <f t="shared" si="0"/>
        <v>15.45</v>
      </c>
      <c r="Q8" s="38">
        <v>90</v>
      </c>
      <c r="R8" s="38">
        <v>0</v>
      </c>
      <c r="S8" s="38">
        <v>0</v>
      </c>
    </row>
    <row r="9" spans="1:19">
      <c r="A9" s="38" t="s">
        <v>20</v>
      </c>
      <c r="B9" s="38" t="s">
        <v>21</v>
      </c>
      <c r="C9" s="38">
        <v>1383424</v>
      </c>
      <c r="D9" s="38" t="s">
        <v>39</v>
      </c>
      <c r="E9" s="7" t="s">
        <v>40</v>
      </c>
      <c r="F9" s="7" t="s">
        <v>24</v>
      </c>
      <c r="G9" s="7" t="s">
        <v>41</v>
      </c>
      <c r="H9" s="7">
        <v>1</v>
      </c>
      <c r="I9" s="7">
        <v>1</v>
      </c>
      <c r="J9" s="38">
        <v>2</v>
      </c>
      <c r="K9" s="38">
        <v>2</v>
      </c>
      <c r="L9" s="38">
        <v>1</v>
      </c>
      <c r="M9" s="38">
        <v>6</v>
      </c>
      <c r="N9" s="38" t="s">
        <v>39</v>
      </c>
      <c r="O9" s="38">
        <v>14</v>
      </c>
      <c r="P9" s="45">
        <f t="shared" si="0"/>
        <v>14.42</v>
      </c>
      <c r="Q9" s="38">
        <v>84</v>
      </c>
      <c r="R9" s="38">
        <v>0</v>
      </c>
      <c r="S9" s="38">
        <v>0</v>
      </c>
    </row>
    <row r="10" spans="1:19">
      <c r="A10" s="38" t="s">
        <v>20</v>
      </c>
      <c r="B10" s="38" t="s">
        <v>21</v>
      </c>
      <c r="C10" s="38">
        <v>1383430</v>
      </c>
      <c r="D10" s="38" t="s">
        <v>42</v>
      </c>
      <c r="E10" s="7" t="s">
        <v>43</v>
      </c>
      <c r="F10" s="7" t="s">
        <v>24</v>
      </c>
      <c r="G10" s="7" t="s">
        <v>44</v>
      </c>
      <c r="H10" s="7">
        <v>1</v>
      </c>
      <c r="I10" s="7">
        <v>1</v>
      </c>
      <c r="J10" s="38">
        <v>2</v>
      </c>
      <c r="K10" s="38">
        <v>2</v>
      </c>
      <c r="L10" s="38">
        <v>1</v>
      </c>
      <c r="M10" s="38">
        <v>6</v>
      </c>
      <c r="N10" s="38" t="s">
        <v>42</v>
      </c>
      <c r="O10" s="38">
        <v>10</v>
      </c>
      <c r="P10" s="45">
        <f t="shared" si="0"/>
        <v>10.3</v>
      </c>
      <c r="Q10" s="38">
        <v>60</v>
      </c>
      <c r="R10" s="38">
        <v>0</v>
      </c>
      <c r="S10" s="38">
        <v>0</v>
      </c>
    </row>
    <row r="11" spans="1:19">
      <c r="A11" s="38" t="s">
        <v>20</v>
      </c>
      <c r="B11" s="38" t="s">
        <v>21</v>
      </c>
      <c r="C11" s="38">
        <v>1383431</v>
      </c>
      <c r="D11" s="38" t="s">
        <v>45</v>
      </c>
      <c r="E11" s="7" t="s">
        <v>43</v>
      </c>
      <c r="F11" s="7" t="s">
        <v>24</v>
      </c>
      <c r="G11" s="7" t="s">
        <v>25</v>
      </c>
      <c r="H11" s="7">
        <v>1</v>
      </c>
      <c r="I11" s="7">
        <v>1</v>
      </c>
      <c r="J11" s="38">
        <v>2</v>
      </c>
      <c r="K11" s="38">
        <v>2</v>
      </c>
      <c r="L11" s="38">
        <v>1</v>
      </c>
      <c r="M11" s="38">
        <v>6</v>
      </c>
      <c r="N11" s="38" t="s">
        <v>45</v>
      </c>
      <c r="O11" s="38">
        <v>7</v>
      </c>
      <c r="P11" s="45">
        <f t="shared" si="0"/>
        <v>7.21</v>
      </c>
      <c r="Q11" s="38">
        <v>42</v>
      </c>
      <c r="R11" s="38">
        <v>0</v>
      </c>
      <c r="S11" s="38">
        <v>0</v>
      </c>
    </row>
    <row r="14" spans="1:41">
      <c r="A14" s="33" t="s">
        <v>46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</row>
    <row r="15" spans="1:41">
      <c r="A15" s="33" t="s">
        <v>1</v>
      </c>
      <c r="B15" s="33" t="s">
        <v>2</v>
      </c>
      <c r="C15" s="33" t="s">
        <v>3</v>
      </c>
      <c r="D15" s="33" t="s">
        <v>4</v>
      </c>
      <c r="E15" s="33" t="s">
        <v>5</v>
      </c>
      <c r="F15" s="33" t="s">
        <v>6</v>
      </c>
      <c r="G15" s="33" t="s">
        <v>7</v>
      </c>
      <c r="H15" s="33" t="s">
        <v>8</v>
      </c>
      <c r="I15" s="33" t="s">
        <v>9</v>
      </c>
      <c r="J15" s="33" t="s">
        <v>10</v>
      </c>
      <c r="K15" s="33" t="s">
        <v>11</v>
      </c>
      <c r="L15" s="33" t="s">
        <v>12</v>
      </c>
      <c r="M15" s="33" t="s">
        <v>14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1:13">
      <c r="A16" s="38" t="s">
        <v>20</v>
      </c>
      <c r="B16" s="38" t="s">
        <v>21</v>
      </c>
      <c r="C16" s="38">
        <v>1383419</v>
      </c>
      <c r="D16" s="38" t="s">
        <v>22</v>
      </c>
      <c r="E16" s="7" t="s">
        <v>23</v>
      </c>
      <c r="F16" s="7" t="s">
        <v>24</v>
      </c>
      <c r="G16" s="7" t="s">
        <v>25</v>
      </c>
      <c r="H16" s="7">
        <v>1</v>
      </c>
      <c r="I16" s="7">
        <v>9</v>
      </c>
      <c r="J16" s="38">
        <v>18</v>
      </c>
      <c r="K16" s="38">
        <v>18</v>
      </c>
      <c r="L16" s="38">
        <v>9</v>
      </c>
      <c r="M16" s="38" t="s">
        <v>22</v>
      </c>
    </row>
    <row r="17" spans="1:13">
      <c r="A17" s="38" t="s">
        <v>20</v>
      </c>
      <c r="B17" s="38" t="s">
        <v>21</v>
      </c>
      <c r="C17" s="38">
        <v>1383948</v>
      </c>
      <c r="D17" s="38" t="s">
        <v>26</v>
      </c>
      <c r="E17" s="7" t="s">
        <v>27</v>
      </c>
      <c r="F17" s="7" t="s">
        <v>24</v>
      </c>
      <c r="G17" s="39" t="s">
        <v>28</v>
      </c>
      <c r="H17" s="7">
        <v>1</v>
      </c>
      <c r="I17" s="7">
        <v>233</v>
      </c>
      <c r="J17" s="38">
        <v>466</v>
      </c>
      <c r="K17" s="38">
        <v>466</v>
      </c>
      <c r="L17" s="38">
        <v>233</v>
      </c>
      <c r="M17" s="38" t="s">
        <v>29</v>
      </c>
    </row>
    <row r="18" spans="1:13">
      <c r="A18" s="38" t="s">
        <v>20</v>
      </c>
      <c r="B18" s="38" t="s">
        <v>21</v>
      </c>
      <c r="C18" s="38">
        <v>1383420</v>
      </c>
      <c r="D18" s="38" t="s">
        <v>30</v>
      </c>
      <c r="E18" s="7" t="s">
        <v>27</v>
      </c>
      <c r="F18" s="7" t="s">
        <v>24</v>
      </c>
      <c r="G18" s="7" t="s">
        <v>31</v>
      </c>
      <c r="H18" s="7">
        <v>1</v>
      </c>
      <c r="I18" s="7">
        <v>2</v>
      </c>
      <c r="J18" s="38">
        <v>4</v>
      </c>
      <c r="K18" s="38">
        <v>4</v>
      </c>
      <c r="L18" s="38">
        <v>2</v>
      </c>
      <c r="M18" s="38" t="s">
        <v>30</v>
      </c>
    </row>
    <row r="19" spans="1:13">
      <c r="A19" s="38" t="s">
        <v>20</v>
      </c>
      <c r="B19" s="38" t="s">
        <v>21</v>
      </c>
      <c r="C19" s="38">
        <v>1383421</v>
      </c>
      <c r="D19" s="38" t="s">
        <v>32</v>
      </c>
      <c r="E19" s="7" t="s">
        <v>33</v>
      </c>
      <c r="F19" s="7" t="s">
        <v>24</v>
      </c>
      <c r="G19" s="7" t="s">
        <v>34</v>
      </c>
      <c r="H19" s="7">
        <v>1</v>
      </c>
      <c r="I19" s="7">
        <v>13</v>
      </c>
      <c r="J19" s="38">
        <v>26</v>
      </c>
      <c r="K19" s="38">
        <v>26</v>
      </c>
      <c r="L19" s="38">
        <v>13</v>
      </c>
      <c r="M19" s="38" t="s">
        <v>32</v>
      </c>
    </row>
    <row r="20" spans="1:13">
      <c r="A20" s="38" t="s">
        <v>20</v>
      </c>
      <c r="B20" s="38" t="s">
        <v>21</v>
      </c>
      <c r="C20" s="38">
        <v>1383422</v>
      </c>
      <c r="D20" s="38" t="s">
        <v>35</v>
      </c>
      <c r="E20" s="7" t="s">
        <v>33</v>
      </c>
      <c r="F20" s="7" t="s">
        <v>24</v>
      </c>
      <c r="G20" s="7" t="s">
        <v>36</v>
      </c>
      <c r="H20" s="7">
        <v>1</v>
      </c>
      <c r="I20" s="7">
        <v>13</v>
      </c>
      <c r="J20" s="38">
        <v>26</v>
      </c>
      <c r="K20" s="38">
        <v>26</v>
      </c>
      <c r="L20" s="38">
        <v>13</v>
      </c>
      <c r="M20" s="38" t="s">
        <v>35</v>
      </c>
    </row>
    <row r="21" spans="1:13">
      <c r="A21" s="38" t="s">
        <v>20</v>
      </c>
      <c r="B21" s="38" t="s">
        <v>21</v>
      </c>
      <c r="C21" s="38">
        <v>1383423</v>
      </c>
      <c r="D21" s="38" t="s">
        <v>37</v>
      </c>
      <c r="E21" s="7" t="s">
        <v>27</v>
      </c>
      <c r="F21" s="7" t="s">
        <v>24</v>
      </c>
      <c r="G21" s="7" t="s">
        <v>38</v>
      </c>
      <c r="H21" s="7">
        <v>1</v>
      </c>
      <c r="I21" s="7">
        <v>15</v>
      </c>
      <c r="J21" s="38">
        <v>30</v>
      </c>
      <c r="K21" s="38">
        <v>30</v>
      </c>
      <c r="L21" s="38">
        <v>15</v>
      </c>
      <c r="M21" s="38" t="s">
        <v>37</v>
      </c>
    </row>
    <row r="22" spans="1:13">
      <c r="A22" s="38" t="s">
        <v>20</v>
      </c>
      <c r="B22" s="38" t="s">
        <v>21</v>
      </c>
      <c r="C22" s="38">
        <v>1383424</v>
      </c>
      <c r="D22" s="38" t="s">
        <v>39</v>
      </c>
      <c r="E22" s="7" t="s">
        <v>40</v>
      </c>
      <c r="F22" s="7" t="s">
        <v>24</v>
      </c>
      <c r="G22" s="7" t="s">
        <v>41</v>
      </c>
      <c r="H22" s="7">
        <v>1</v>
      </c>
      <c r="I22" s="7">
        <v>14</v>
      </c>
      <c r="J22" s="38">
        <v>28</v>
      </c>
      <c r="K22" s="38">
        <v>28</v>
      </c>
      <c r="L22" s="38">
        <v>14</v>
      </c>
      <c r="M22" s="38" t="s">
        <v>39</v>
      </c>
    </row>
    <row r="23" spans="1:13">
      <c r="A23" s="38" t="s">
        <v>20</v>
      </c>
      <c r="B23" s="38" t="s">
        <v>21</v>
      </c>
      <c r="C23" s="38">
        <v>1383430</v>
      </c>
      <c r="D23" s="38" t="s">
        <v>42</v>
      </c>
      <c r="E23" s="7" t="s">
        <v>43</v>
      </c>
      <c r="F23" s="7" t="s">
        <v>24</v>
      </c>
      <c r="G23" s="7" t="s">
        <v>44</v>
      </c>
      <c r="H23" s="7">
        <v>1</v>
      </c>
      <c r="I23" s="7">
        <v>10</v>
      </c>
      <c r="J23" s="38">
        <v>20</v>
      </c>
      <c r="K23" s="38">
        <v>20</v>
      </c>
      <c r="L23" s="38">
        <v>10</v>
      </c>
      <c r="M23" s="38" t="s">
        <v>42</v>
      </c>
    </row>
    <row r="24" spans="1:13">
      <c r="A24" s="38" t="s">
        <v>20</v>
      </c>
      <c r="B24" s="38" t="s">
        <v>21</v>
      </c>
      <c r="C24" s="38">
        <v>1383431</v>
      </c>
      <c r="D24" s="38" t="s">
        <v>45</v>
      </c>
      <c r="E24" s="7" t="s">
        <v>43</v>
      </c>
      <c r="F24" s="7" t="s">
        <v>24</v>
      </c>
      <c r="G24" s="7" t="s">
        <v>25</v>
      </c>
      <c r="H24" s="7">
        <v>1</v>
      </c>
      <c r="I24" s="7">
        <v>7</v>
      </c>
      <c r="J24" s="38">
        <v>14</v>
      </c>
      <c r="K24" s="38">
        <v>14</v>
      </c>
      <c r="L24" s="38">
        <v>7</v>
      </c>
      <c r="M24" s="38" t="s">
        <v>45</v>
      </c>
    </row>
    <row r="25" spans="8:13">
      <c r="H25" s="32"/>
      <c r="I25" s="4" t="s">
        <v>9</v>
      </c>
      <c r="J25" s="4" t="s">
        <v>10</v>
      </c>
      <c r="K25" s="4" t="s">
        <v>11</v>
      </c>
      <c r="L25" s="4" t="s">
        <v>12</v>
      </c>
      <c r="M25" s="32" t="s">
        <v>47</v>
      </c>
    </row>
    <row r="26" spans="8:13">
      <c r="H26" s="40" t="s">
        <v>20</v>
      </c>
      <c r="I26" s="46">
        <f>SUM(I16:I25)</f>
        <v>316</v>
      </c>
      <c r="J26" s="46">
        <f t="shared" ref="J26:L26" si="1">SUM(J16:J25)</f>
        <v>632</v>
      </c>
      <c r="K26" s="46">
        <f t="shared" si="1"/>
        <v>632</v>
      </c>
      <c r="L26" s="46">
        <f t="shared" si="1"/>
        <v>316</v>
      </c>
      <c r="M26" s="46">
        <f>SUM(I26:L26)</f>
        <v>1896</v>
      </c>
    </row>
    <row r="27" spans="9:12">
      <c r="I27">
        <v>316</v>
      </c>
      <c r="J27">
        <v>632</v>
      </c>
      <c r="K27">
        <v>632</v>
      </c>
      <c r="L27">
        <v>316</v>
      </c>
    </row>
    <row r="29" spans="8:12">
      <c r="H29" s="41"/>
      <c r="I29" s="33" t="s">
        <v>9</v>
      </c>
      <c r="J29" s="33" t="s">
        <v>10</v>
      </c>
      <c r="K29" s="33" t="s">
        <v>11</v>
      </c>
      <c r="L29" s="33" t="s">
        <v>12</v>
      </c>
    </row>
    <row r="30" spans="8:12">
      <c r="H30" s="42" t="s">
        <v>48</v>
      </c>
      <c r="I30" s="41">
        <f>I27-I31</f>
        <v>303</v>
      </c>
      <c r="J30" s="41">
        <f>J27-J31</f>
        <v>606</v>
      </c>
      <c r="K30" s="41">
        <f>K27-K31</f>
        <v>606</v>
      </c>
      <c r="L30" s="41">
        <f>L27-L31</f>
        <v>303</v>
      </c>
    </row>
    <row r="31" spans="8:12">
      <c r="H31" s="42" t="s">
        <v>49</v>
      </c>
      <c r="I31" s="7">
        <v>13</v>
      </c>
      <c r="J31" s="38">
        <v>26</v>
      </c>
      <c r="K31" s="38">
        <v>26</v>
      </c>
      <c r="L31" s="38">
        <v>13</v>
      </c>
    </row>
    <row r="34" spans="8:12">
      <c r="H34" s="43"/>
      <c r="I34" s="47" t="s">
        <v>9</v>
      </c>
      <c r="J34" s="47" t="s">
        <v>10</v>
      </c>
      <c r="K34" s="47" t="s">
        <v>11</v>
      </c>
      <c r="L34" s="47" t="s">
        <v>12</v>
      </c>
    </row>
    <row r="35" spans="8:12">
      <c r="H35" s="44" t="s">
        <v>48</v>
      </c>
      <c r="I35" s="48">
        <f>I30*1.03</f>
        <v>312.09</v>
      </c>
      <c r="J35" s="48">
        <f>J30*1.03</f>
        <v>624.18</v>
      </c>
      <c r="K35" s="48">
        <f>K30*1.03</f>
        <v>624.18</v>
      </c>
      <c r="L35" s="48">
        <f>L30*1.03</f>
        <v>312.09</v>
      </c>
    </row>
    <row r="36" spans="8:12">
      <c r="H36" s="44" t="s">
        <v>49</v>
      </c>
      <c r="I36" s="49">
        <f>I31*1.03</f>
        <v>13.39</v>
      </c>
      <c r="J36" s="49">
        <f>J31*1.03</f>
        <v>26.78</v>
      </c>
      <c r="K36" s="49">
        <f>K31*1.03</f>
        <v>26.78</v>
      </c>
      <c r="L36" s="49">
        <f>L31*1.03</f>
        <v>13.39</v>
      </c>
    </row>
  </sheetData>
  <mergeCells count="2">
    <mergeCell ref="A1:S1"/>
    <mergeCell ref="A14:N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opLeftCell="D14" workbookViewId="0">
      <selection activeCell="G23" sqref="G23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30.9090909090909" customWidth="1"/>
    <col min="5" max="5" width="22.6363636363636" customWidth="1"/>
    <col min="6" max="6" width="16.7272727272727" customWidth="1"/>
    <col min="7" max="7" width="15.9090909090909" customWidth="1"/>
    <col min="8" max="8" width="11.9090909090909" customWidth="1"/>
    <col min="9" max="12" width="9.18181818181818" customWidth="1"/>
    <col min="13" max="14" width="16.4545454545455" customWidth="1"/>
    <col min="15" max="15" width="12.1818181818182" customWidth="1"/>
    <col min="16" max="16" width="19.7272727272727" customWidth="1"/>
    <col min="17" max="17" width="24.6363636363636" customWidth="1"/>
    <col min="18" max="18" width="23.8181818181818" customWidth="1"/>
    <col min="19" max="40" width="9.18181818181818" customWidth="1"/>
  </cols>
  <sheetData>
    <row r="1" spans="1:40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>
      <c r="A2" s="33" t="s">
        <v>51</v>
      </c>
      <c r="B2" s="33" t="s">
        <v>52</v>
      </c>
      <c r="C2" s="33" t="s">
        <v>53</v>
      </c>
      <c r="D2" s="33" t="s">
        <v>4</v>
      </c>
      <c r="E2" s="33" t="s">
        <v>54</v>
      </c>
      <c r="F2" s="33" t="s">
        <v>55</v>
      </c>
      <c r="G2" s="33" t="s">
        <v>56</v>
      </c>
      <c r="H2" s="33" t="s">
        <v>57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58</v>
      </c>
      <c r="N2" s="33" t="s">
        <v>59</v>
      </c>
      <c r="O2" s="33" t="s">
        <v>60</v>
      </c>
      <c r="P2" s="33" t="s">
        <v>61</v>
      </c>
      <c r="Q2" s="33" t="s">
        <v>62</v>
      </c>
      <c r="R2" s="33" t="s">
        <v>63</v>
      </c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18">
      <c r="A3" s="38" t="s">
        <v>20</v>
      </c>
      <c r="B3" s="38" t="s">
        <v>21</v>
      </c>
      <c r="C3" s="38">
        <v>1383419</v>
      </c>
      <c r="D3" s="38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38">
        <v>2</v>
      </c>
      <c r="K3" s="38">
        <v>2</v>
      </c>
      <c r="L3" s="38">
        <v>1</v>
      </c>
      <c r="M3" s="38">
        <v>6</v>
      </c>
      <c r="N3" s="38" t="s">
        <v>22</v>
      </c>
      <c r="O3" s="38">
        <v>9</v>
      </c>
      <c r="P3" s="38">
        <v>54</v>
      </c>
      <c r="Q3" s="38">
        <v>0</v>
      </c>
      <c r="R3" s="38">
        <v>0</v>
      </c>
    </row>
    <row r="4" spans="1:18">
      <c r="A4" s="38" t="s">
        <v>20</v>
      </c>
      <c r="B4" s="38" t="s">
        <v>21</v>
      </c>
      <c r="C4" s="38">
        <v>1383948</v>
      </c>
      <c r="D4" s="38" t="s">
        <v>26</v>
      </c>
      <c r="E4" s="7" t="s">
        <v>27</v>
      </c>
      <c r="F4" s="7" t="s">
        <v>24</v>
      </c>
      <c r="G4" s="7" t="s">
        <v>28</v>
      </c>
      <c r="H4" s="7">
        <v>1</v>
      </c>
      <c r="I4" s="7">
        <v>1</v>
      </c>
      <c r="J4" s="38">
        <v>2</v>
      </c>
      <c r="K4" s="38">
        <v>2</v>
      </c>
      <c r="L4" s="38">
        <v>1</v>
      </c>
      <c r="M4" s="38">
        <v>6</v>
      </c>
      <c r="N4" s="38" t="s">
        <v>29</v>
      </c>
      <c r="O4" s="38">
        <v>233</v>
      </c>
      <c r="P4" s="38">
        <v>1398</v>
      </c>
      <c r="Q4" s="38">
        <v>0</v>
      </c>
      <c r="R4" s="38">
        <v>0</v>
      </c>
    </row>
    <row r="5" spans="1:18">
      <c r="A5" s="38" t="s">
        <v>20</v>
      </c>
      <c r="B5" s="38" t="s">
        <v>21</v>
      </c>
      <c r="C5" s="38">
        <v>1383420</v>
      </c>
      <c r="D5" s="38" t="s">
        <v>30</v>
      </c>
      <c r="E5" s="39" t="s">
        <v>27</v>
      </c>
      <c r="F5" s="7" t="s">
        <v>24</v>
      </c>
      <c r="G5" s="7" t="s">
        <v>31</v>
      </c>
      <c r="H5" s="7">
        <v>1</v>
      </c>
      <c r="I5" s="7">
        <v>1</v>
      </c>
      <c r="J5" s="38">
        <v>2</v>
      </c>
      <c r="K5" s="38">
        <v>2</v>
      </c>
      <c r="L5" s="38">
        <v>1</v>
      </c>
      <c r="M5" s="38">
        <v>6</v>
      </c>
      <c r="N5" s="38" t="s">
        <v>30</v>
      </c>
      <c r="O5" s="38">
        <v>2</v>
      </c>
      <c r="P5" s="38">
        <v>12</v>
      </c>
      <c r="Q5" s="38">
        <v>0</v>
      </c>
      <c r="R5" s="38">
        <v>0</v>
      </c>
    </row>
    <row r="6" spans="1:18">
      <c r="A6" s="38" t="s">
        <v>20</v>
      </c>
      <c r="B6" s="38" t="s">
        <v>21</v>
      </c>
      <c r="C6" s="38">
        <v>1383421</v>
      </c>
      <c r="D6" s="38" t="s">
        <v>32</v>
      </c>
      <c r="E6" s="7" t="s">
        <v>33</v>
      </c>
      <c r="F6" s="7" t="s">
        <v>24</v>
      </c>
      <c r="G6" s="7" t="s">
        <v>34</v>
      </c>
      <c r="H6" s="7">
        <v>1</v>
      </c>
      <c r="I6" s="7">
        <v>1</v>
      </c>
      <c r="J6" s="38">
        <v>2</v>
      </c>
      <c r="K6" s="38">
        <v>2</v>
      </c>
      <c r="L6" s="38">
        <v>1</v>
      </c>
      <c r="M6" s="38">
        <v>6</v>
      </c>
      <c r="N6" s="38" t="s">
        <v>32</v>
      </c>
      <c r="O6" s="38">
        <v>13</v>
      </c>
      <c r="P6" s="38">
        <v>78</v>
      </c>
      <c r="Q6" s="38">
        <v>0</v>
      </c>
      <c r="R6" s="38">
        <v>0</v>
      </c>
    </row>
    <row r="7" spans="1:18">
      <c r="A7" s="38" t="s">
        <v>20</v>
      </c>
      <c r="B7" s="38" t="s">
        <v>21</v>
      </c>
      <c r="C7" s="38">
        <v>1383422</v>
      </c>
      <c r="D7" s="38" t="s">
        <v>35</v>
      </c>
      <c r="E7" s="7" t="s">
        <v>33</v>
      </c>
      <c r="F7" s="7" t="s">
        <v>24</v>
      </c>
      <c r="G7" s="7" t="s">
        <v>36</v>
      </c>
      <c r="H7" s="7">
        <v>1</v>
      </c>
      <c r="I7" s="7">
        <v>1</v>
      </c>
      <c r="J7" s="38">
        <v>2</v>
      </c>
      <c r="K7" s="38">
        <v>2</v>
      </c>
      <c r="L7" s="38">
        <v>1</v>
      </c>
      <c r="M7" s="38">
        <v>6</v>
      </c>
      <c r="N7" s="38" t="s">
        <v>35</v>
      </c>
      <c r="O7" s="38">
        <v>13</v>
      </c>
      <c r="P7" s="38">
        <v>78</v>
      </c>
      <c r="Q7" s="38">
        <v>0</v>
      </c>
      <c r="R7" s="38">
        <v>0</v>
      </c>
    </row>
    <row r="8" spans="1:18">
      <c r="A8" s="38" t="s">
        <v>20</v>
      </c>
      <c r="B8" s="38" t="s">
        <v>21</v>
      </c>
      <c r="C8" s="38">
        <v>1383423</v>
      </c>
      <c r="D8" s="38" t="s">
        <v>37</v>
      </c>
      <c r="E8" s="7" t="s">
        <v>27</v>
      </c>
      <c r="F8" s="7" t="s">
        <v>24</v>
      </c>
      <c r="G8" s="7" t="s">
        <v>38</v>
      </c>
      <c r="H8" s="7">
        <v>1</v>
      </c>
      <c r="I8" s="7">
        <v>1</v>
      </c>
      <c r="J8" s="38">
        <v>2</v>
      </c>
      <c r="K8" s="38">
        <v>2</v>
      </c>
      <c r="L8" s="38">
        <v>1</v>
      </c>
      <c r="M8" s="38">
        <v>6</v>
      </c>
      <c r="N8" s="38" t="s">
        <v>37</v>
      </c>
      <c r="O8" s="38">
        <v>15</v>
      </c>
      <c r="P8" s="38">
        <v>90</v>
      </c>
      <c r="Q8" s="38">
        <v>0</v>
      </c>
      <c r="R8" s="38">
        <v>0</v>
      </c>
    </row>
    <row r="9" spans="1:18">
      <c r="A9" s="38" t="s">
        <v>20</v>
      </c>
      <c r="B9" s="38" t="s">
        <v>21</v>
      </c>
      <c r="C9" s="38">
        <v>1383424</v>
      </c>
      <c r="D9" s="38" t="s">
        <v>39</v>
      </c>
      <c r="E9" s="7" t="s">
        <v>40</v>
      </c>
      <c r="F9" s="7" t="s">
        <v>24</v>
      </c>
      <c r="G9" s="7" t="s">
        <v>41</v>
      </c>
      <c r="H9" s="7">
        <v>1</v>
      </c>
      <c r="I9" s="7">
        <v>1</v>
      </c>
      <c r="J9" s="38">
        <v>2</v>
      </c>
      <c r="K9" s="38">
        <v>2</v>
      </c>
      <c r="L9" s="38">
        <v>1</v>
      </c>
      <c r="M9" s="38">
        <v>6</v>
      </c>
      <c r="N9" s="38" t="s">
        <v>39</v>
      </c>
      <c r="O9" s="38">
        <v>14</v>
      </c>
      <c r="P9" s="38">
        <v>84</v>
      </c>
      <c r="Q9" s="38">
        <v>0</v>
      </c>
      <c r="R9" s="38">
        <v>0</v>
      </c>
    </row>
    <row r="10" spans="1:18">
      <c r="A10" s="38" t="s">
        <v>20</v>
      </c>
      <c r="B10" s="38" t="s">
        <v>21</v>
      </c>
      <c r="C10" s="38">
        <v>1383430</v>
      </c>
      <c r="D10" s="38" t="s">
        <v>42</v>
      </c>
      <c r="E10" s="7" t="s">
        <v>43</v>
      </c>
      <c r="F10" s="7" t="s">
        <v>24</v>
      </c>
      <c r="G10" s="7" t="s">
        <v>44</v>
      </c>
      <c r="H10" s="7">
        <v>1</v>
      </c>
      <c r="I10" s="7">
        <v>1</v>
      </c>
      <c r="J10" s="38">
        <v>2</v>
      </c>
      <c r="K10" s="38">
        <v>2</v>
      </c>
      <c r="L10" s="38">
        <v>1</v>
      </c>
      <c r="M10" s="38">
        <v>6</v>
      </c>
      <c r="N10" s="38" t="s">
        <v>42</v>
      </c>
      <c r="O10" s="38">
        <v>10</v>
      </c>
      <c r="P10" s="38">
        <v>60</v>
      </c>
      <c r="Q10" s="38">
        <v>0</v>
      </c>
      <c r="R10" s="38">
        <v>0</v>
      </c>
    </row>
    <row r="11" spans="1:18">
      <c r="A11" s="38" t="s">
        <v>20</v>
      </c>
      <c r="B11" s="38" t="s">
        <v>21</v>
      </c>
      <c r="C11" s="38">
        <v>1383431</v>
      </c>
      <c r="D11" s="38" t="s">
        <v>45</v>
      </c>
      <c r="E11" s="7" t="s">
        <v>43</v>
      </c>
      <c r="F11" s="7" t="s">
        <v>24</v>
      </c>
      <c r="G11" s="7" t="s">
        <v>25</v>
      </c>
      <c r="H11" s="7">
        <v>1</v>
      </c>
      <c r="I11" s="7">
        <v>1</v>
      </c>
      <c r="J11" s="38">
        <v>2</v>
      </c>
      <c r="K11" s="38">
        <v>2</v>
      </c>
      <c r="L11" s="38">
        <v>1</v>
      </c>
      <c r="M11" s="38">
        <v>6</v>
      </c>
      <c r="N11" s="38" t="s">
        <v>45</v>
      </c>
      <c r="O11" s="38">
        <v>7</v>
      </c>
      <c r="P11" s="38">
        <v>42</v>
      </c>
      <c r="Q11" s="38">
        <v>0</v>
      </c>
      <c r="R11" s="38">
        <v>0</v>
      </c>
    </row>
    <row r="14" spans="1:40">
      <c r="A14" s="33" t="s">
        <v>64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>
      <c r="A15" s="33" t="s">
        <v>51</v>
      </c>
      <c r="B15" s="33" t="s">
        <v>52</v>
      </c>
      <c r="C15" s="33" t="s">
        <v>53</v>
      </c>
      <c r="D15" s="33" t="s">
        <v>4</v>
      </c>
      <c r="E15" s="33" t="s">
        <v>54</v>
      </c>
      <c r="F15" s="33" t="s">
        <v>55</v>
      </c>
      <c r="G15" s="33" t="s">
        <v>56</v>
      </c>
      <c r="H15" s="33" t="s">
        <v>57</v>
      </c>
      <c r="I15" s="33" t="s">
        <v>9</v>
      </c>
      <c r="J15" s="33" t="s">
        <v>10</v>
      </c>
      <c r="K15" s="33" t="s">
        <v>11</v>
      </c>
      <c r="L15" s="33" t="s">
        <v>12</v>
      </c>
      <c r="M15" s="33" t="s">
        <v>59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13">
      <c r="A16" s="38" t="s">
        <v>20</v>
      </c>
      <c r="B16" s="38" t="s">
        <v>21</v>
      </c>
      <c r="C16" s="38">
        <v>1383419</v>
      </c>
      <c r="D16" s="38" t="s">
        <v>22</v>
      </c>
      <c r="E16" s="7" t="s">
        <v>23</v>
      </c>
      <c r="F16" s="7" t="s">
        <v>24</v>
      </c>
      <c r="G16" s="7" t="s">
        <v>25</v>
      </c>
      <c r="H16" s="7">
        <v>1</v>
      </c>
      <c r="I16" s="7">
        <v>9</v>
      </c>
      <c r="J16" s="38">
        <v>18</v>
      </c>
      <c r="K16" s="38">
        <v>18</v>
      </c>
      <c r="L16" s="38">
        <v>9</v>
      </c>
      <c r="M16" s="38" t="s">
        <v>22</v>
      </c>
    </row>
    <row r="17" spans="1:13">
      <c r="A17" s="38" t="s">
        <v>20</v>
      </c>
      <c r="B17" s="38" t="s">
        <v>21</v>
      </c>
      <c r="C17" s="38">
        <v>1383948</v>
      </c>
      <c r="D17" s="38" t="s">
        <v>26</v>
      </c>
      <c r="E17" s="7" t="s">
        <v>27</v>
      </c>
      <c r="F17" s="7" t="s">
        <v>24</v>
      </c>
      <c r="G17" s="7" t="s">
        <v>28</v>
      </c>
      <c r="H17" s="7">
        <v>1</v>
      </c>
      <c r="I17" s="7">
        <v>233</v>
      </c>
      <c r="J17" s="38">
        <v>466</v>
      </c>
      <c r="K17" s="38">
        <v>466</v>
      </c>
      <c r="L17" s="38">
        <v>233</v>
      </c>
      <c r="M17" s="38" t="s">
        <v>29</v>
      </c>
    </row>
    <row r="18" spans="1:13">
      <c r="A18" s="38" t="s">
        <v>20</v>
      </c>
      <c r="B18" s="38" t="s">
        <v>21</v>
      </c>
      <c r="C18" s="38">
        <v>1383420</v>
      </c>
      <c r="D18" s="38" t="s">
        <v>30</v>
      </c>
      <c r="E18" s="7" t="s">
        <v>27</v>
      </c>
      <c r="F18" s="7" t="s">
        <v>24</v>
      </c>
      <c r="G18" s="7" t="s">
        <v>31</v>
      </c>
      <c r="H18" s="7">
        <v>1</v>
      </c>
      <c r="I18" s="7">
        <v>2</v>
      </c>
      <c r="J18" s="38">
        <v>4</v>
      </c>
      <c r="K18" s="38">
        <v>4</v>
      </c>
      <c r="L18" s="38">
        <v>2</v>
      </c>
      <c r="M18" s="38" t="s">
        <v>30</v>
      </c>
    </row>
    <row r="19" spans="1:13">
      <c r="A19" s="38" t="s">
        <v>20</v>
      </c>
      <c r="B19" s="38" t="s">
        <v>21</v>
      </c>
      <c r="C19" s="38">
        <v>1383421</v>
      </c>
      <c r="D19" s="38" t="s">
        <v>32</v>
      </c>
      <c r="E19" s="7" t="s">
        <v>33</v>
      </c>
      <c r="F19" s="7" t="s">
        <v>24</v>
      </c>
      <c r="G19" s="7" t="s">
        <v>34</v>
      </c>
      <c r="H19" s="7">
        <v>1</v>
      </c>
      <c r="I19" s="7">
        <v>13</v>
      </c>
      <c r="J19" s="38">
        <v>26</v>
      </c>
      <c r="K19" s="38">
        <v>26</v>
      </c>
      <c r="L19" s="38">
        <v>13</v>
      </c>
      <c r="M19" s="38" t="s">
        <v>32</v>
      </c>
    </row>
    <row r="20" spans="1:13">
      <c r="A20" s="38" t="s">
        <v>20</v>
      </c>
      <c r="B20" s="38" t="s">
        <v>21</v>
      </c>
      <c r="C20" s="38">
        <v>1383422</v>
      </c>
      <c r="D20" s="38" t="s">
        <v>35</v>
      </c>
      <c r="E20" s="7" t="s">
        <v>33</v>
      </c>
      <c r="F20" s="7" t="s">
        <v>24</v>
      </c>
      <c r="G20" s="7" t="s">
        <v>36</v>
      </c>
      <c r="H20" s="7">
        <v>1</v>
      </c>
      <c r="I20" s="7">
        <v>13</v>
      </c>
      <c r="J20" s="38">
        <v>26</v>
      </c>
      <c r="K20" s="38">
        <v>26</v>
      </c>
      <c r="L20" s="38">
        <v>13</v>
      </c>
      <c r="M20" s="38" t="s">
        <v>35</v>
      </c>
    </row>
    <row r="21" spans="1:13">
      <c r="A21" s="38" t="s">
        <v>20</v>
      </c>
      <c r="B21" s="38" t="s">
        <v>21</v>
      </c>
      <c r="C21" s="38">
        <v>1383423</v>
      </c>
      <c r="D21" s="38" t="s">
        <v>37</v>
      </c>
      <c r="E21" s="7" t="s">
        <v>27</v>
      </c>
      <c r="F21" s="7" t="s">
        <v>24</v>
      </c>
      <c r="G21" s="7" t="s">
        <v>38</v>
      </c>
      <c r="H21" s="7">
        <v>1</v>
      </c>
      <c r="I21" s="7">
        <v>15</v>
      </c>
      <c r="J21" s="38">
        <v>30</v>
      </c>
      <c r="K21" s="38">
        <v>30</v>
      </c>
      <c r="L21" s="38">
        <v>15</v>
      </c>
      <c r="M21" s="38" t="s">
        <v>37</v>
      </c>
    </row>
    <row r="22" spans="1:13">
      <c r="A22" s="38" t="s">
        <v>20</v>
      </c>
      <c r="B22" s="38" t="s">
        <v>21</v>
      </c>
      <c r="C22" s="38">
        <v>1383424</v>
      </c>
      <c r="D22" s="38" t="s">
        <v>39</v>
      </c>
      <c r="E22" s="7" t="s">
        <v>40</v>
      </c>
      <c r="F22" s="7" t="s">
        <v>24</v>
      </c>
      <c r="G22" s="7" t="s">
        <v>41</v>
      </c>
      <c r="H22" s="7">
        <v>1</v>
      </c>
      <c r="I22" s="7">
        <v>14</v>
      </c>
      <c r="J22" s="38">
        <v>28</v>
      </c>
      <c r="K22" s="38">
        <v>28</v>
      </c>
      <c r="L22" s="38">
        <v>14</v>
      </c>
      <c r="M22" s="38" t="s">
        <v>39</v>
      </c>
    </row>
    <row r="23" spans="1:13">
      <c r="A23" s="38" t="s">
        <v>20</v>
      </c>
      <c r="B23" s="38" t="s">
        <v>21</v>
      </c>
      <c r="C23" s="38">
        <v>1383430</v>
      </c>
      <c r="D23" s="38" t="s">
        <v>42</v>
      </c>
      <c r="E23" s="7" t="s">
        <v>43</v>
      </c>
      <c r="F23" s="7" t="s">
        <v>24</v>
      </c>
      <c r="G23" s="39" t="s">
        <v>44</v>
      </c>
      <c r="H23" s="7">
        <v>1</v>
      </c>
      <c r="I23" s="7">
        <v>10</v>
      </c>
      <c r="J23" s="38">
        <v>20</v>
      </c>
      <c r="K23" s="38">
        <v>20</v>
      </c>
      <c r="L23" s="38">
        <v>10</v>
      </c>
      <c r="M23" s="38" t="s">
        <v>42</v>
      </c>
    </row>
    <row r="24" spans="1:13">
      <c r="A24" s="38" t="s">
        <v>20</v>
      </c>
      <c r="B24" s="38" t="s">
        <v>21</v>
      </c>
      <c r="C24" s="38">
        <v>1383431</v>
      </c>
      <c r="D24" s="38" t="s">
        <v>45</v>
      </c>
      <c r="E24" s="7" t="s">
        <v>43</v>
      </c>
      <c r="F24" s="7" t="s">
        <v>24</v>
      </c>
      <c r="G24" s="7" t="s">
        <v>25</v>
      </c>
      <c r="H24" s="7">
        <v>1</v>
      </c>
      <c r="I24" s="7">
        <v>7</v>
      </c>
      <c r="J24" s="38">
        <v>14</v>
      </c>
      <c r="K24" s="38">
        <v>14</v>
      </c>
      <c r="L24" s="38">
        <v>7</v>
      </c>
      <c r="M24" s="38" t="s">
        <v>45</v>
      </c>
    </row>
  </sheetData>
  <mergeCells count="2">
    <mergeCell ref="A1:R1"/>
    <mergeCell ref="A14:N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70" zoomScaleNormal="70" workbookViewId="0">
      <selection activeCell="P10" sqref="P10"/>
    </sheetView>
  </sheetViews>
  <sheetFormatPr defaultColWidth="9" defaultRowHeight="14.5"/>
  <cols>
    <col min="1" max="1" width="22.2727272727273" style="1" customWidth="1"/>
    <col min="2" max="2" width="21" style="1" customWidth="1"/>
    <col min="3" max="3" width="16.6363636363636" style="1" customWidth="1"/>
    <col min="4" max="4" width="10.8181818181818" style="1" customWidth="1"/>
    <col min="5" max="5" width="9.27272727272727" style="1" customWidth="1"/>
    <col min="6" max="6" width="13.8181818181818" style="1" customWidth="1"/>
    <col min="7" max="7" width="7.54545454545455" style="1" customWidth="1"/>
    <col min="8" max="8" width="13.3636363636364" style="1" customWidth="1"/>
    <col min="9" max="11" width="17.8181818181818" style="1" customWidth="1"/>
    <col min="12" max="12" width="17.4545454545455" style="1" customWidth="1"/>
    <col min="13" max="16384" width="8.72727272727273" style="1"/>
  </cols>
  <sheetData>
    <row r="1" spans="1:12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1">
      <c r="A2" s="3" t="s">
        <v>20</v>
      </c>
      <c r="B2" s="4" t="s">
        <v>66</v>
      </c>
      <c r="C2" s="4" t="s">
        <v>67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47</v>
      </c>
      <c r="I2" s="4"/>
      <c r="J2" s="4"/>
      <c r="K2" s="31"/>
    </row>
    <row r="3" spans="1:11">
      <c r="A3" s="5"/>
      <c r="B3" s="6" t="s">
        <v>27</v>
      </c>
      <c r="C3" s="7" t="s">
        <v>24</v>
      </c>
      <c r="D3" s="8">
        <v>316</v>
      </c>
      <c r="E3" s="8">
        <v>632</v>
      </c>
      <c r="F3" s="8">
        <v>632</v>
      </c>
      <c r="G3" s="9">
        <v>316</v>
      </c>
      <c r="H3" s="9">
        <v>1896</v>
      </c>
      <c r="I3" s="9"/>
      <c r="J3" s="32"/>
      <c r="K3" s="33"/>
    </row>
    <row r="4" spans="1:9">
      <c r="A4" s="10" t="s">
        <v>68</v>
      </c>
      <c r="B4" s="10"/>
      <c r="C4" s="10"/>
      <c r="D4" s="10"/>
      <c r="E4" s="10"/>
      <c r="F4" s="10"/>
      <c r="G4" s="10"/>
      <c r="H4" s="10"/>
      <c r="I4" s="10"/>
    </row>
    <row r="5" spans="1:9">
      <c r="A5" s="11" t="s">
        <v>69</v>
      </c>
      <c r="B5" s="12"/>
      <c r="C5" s="10"/>
      <c r="D5" s="10"/>
      <c r="E5" s="10">
        <v>2</v>
      </c>
      <c r="F5" s="10"/>
      <c r="G5" s="10"/>
      <c r="H5" s="10"/>
      <c r="I5" s="10"/>
    </row>
    <row r="6" spans="1:9">
      <c r="A6" s="13" t="s">
        <v>70</v>
      </c>
      <c r="B6" s="12"/>
      <c r="C6" s="10"/>
      <c r="D6" s="10"/>
      <c r="E6" s="10">
        <v>2</v>
      </c>
      <c r="F6" s="10"/>
      <c r="G6" s="10"/>
      <c r="H6" s="10"/>
      <c r="I6" s="10"/>
    </row>
    <row r="7" ht="23" customHeight="1" spans="1:9">
      <c r="A7" s="13" t="s">
        <v>71</v>
      </c>
      <c r="B7" s="12"/>
      <c r="C7" s="10"/>
      <c r="D7" s="10"/>
      <c r="E7" s="10">
        <v>2</v>
      </c>
      <c r="F7" s="10"/>
      <c r="G7" s="10"/>
      <c r="H7" s="10"/>
      <c r="I7" s="10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ht="29" spans="1:12">
      <c r="A9" s="15" t="s">
        <v>72</v>
      </c>
      <c r="B9" s="15" t="s">
        <v>73</v>
      </c>
      <c r="C9" s="15" t="s">
        <v>74</v>
      </c>
      <c r="D9" s="15" t="s">
        <v>75</v>
      </c>
      <c r="E9" s="15" t="s">
        <v>76</v>
      </c>
      <c r="F9" s="15" t="s">
        <v>77</v>
      </c>
      <c r="G9" s="15" t="s">
        <v>78</v>
      </c>
      <c r="H9" s="15" t="s">
        <v>79</v>
      </c>
      <c r="I9" s="15" t="s">
        <v>80</v>
      </c>
      <c r="J9" s="15" t="s">
        <v>81</v>
      </c>
      <c r="K9" s="15" t="s">
        <v>81</v>
      </c>
      <c r="L9" s="15" t="s">
        <v>82</v>
      </c>
    </row>
    <row r="10" ht="37" customHeight="1" spans="1:12">
      <c r="A10" s="3" t="s">
        <v>83</v>
      </c>
      <c r="B10" s="16" t="s">
        <v>84</v>
      </c>
      <c r="C10" s="12" t="s">
        <v>24</v>
      </c>
      <c r="D10" s="12">
        <v>1896</v>
      </c>
      <c r="E10" s="3" t="s">
        <v>85</v>
      </c>
      <c r="F10" s="17">
        <f>0.75*1.03</f>
        <v>0.7725</v>
      </c>
      <c r="G10" s="18" t="s">
        <v>86</v>
      </c>
      <c r="H10" s="19">
        <f>D10*F10</f>
        <v>1464.66</v>
      </c>
      <c r="I10" s="18"/>
      <c r="J10" s="18"/>
      <c r="K10" s="18"/>
      <c r="L10" s="34">
        <f>I10+J10+K10-H10</f>
        <v>-1464.66</v>
      </c>
    </row>
    <row r="11" ht="29" spans="1:12">
      <c r="A11" s="4" t="s">
        <v>87</v>
      </c>
      <c r="B11" s="20" t="s">
        <v>88</v>
      </c>
      <c r="C11" s="12" t="s">
        <v>24</v>
      </c>
      <c r="D11" s="12">
        <v>1896</v>
      </c>
      <c r="E11" s="4" t="s">
        <v>89</v>
      </c>
      <c r="F11" s="21">
        <f>0.63*1.03</f>
        <v>0.6489</v>
      </c>
      <c r="G11" s="12" t="s">
        <v>86</v>
      </c>
      <c r="H11" s="19">
        <f t="shared" ref="H11:H27" si="0">D11*F11</f>
        <v>1230.3144</v>
      </c>
      <c r="I11" s="12"/>
      <c r="J11" s="18"/>
      <c r="K11" s="18"/>
      <c r="L11" s="34">
        <f t="shared" ref="L11:L27" si="1">I11+J11+K11-H11</f>
        <v>-1230.3144</v>
      </c>
    </row>
    <row r="12" spans="1:12">
      <c r="A12" s="12" t="s">
        <v>90</v>
      </c>
      <c r="B12" s="22" t="s">
        <v>91</v>
      </c>
      <c r="C12" s="12" t="s">
        <v>24</v>
      </c>
      <c r="D12" s="12">
        <v>1896</v>
      </c>
      <c r="E12" s="12"/>
      <c r="F12" s="12">
        <v>1.03</v>
      </c>
      <c r="G12" s="12" t="s">
        <v>92</v>
      </c>
      <c r="H12" s="23">
        <f t="shared" si="0"/>
        <v>1952.88</v>
      </c>
      <c r="I12" s="12"/>
      <c r="J12" s="18"/>
      <c r="K12" s="18"/>
      <c r="L12" s="34">
        <f t="shared" si="1"/>
        <v>-1952.88</v>
      </c>
    </row>
    <row r="13" ht="15" customHeight="1" spans="1:12">
      <c r="A13" s="3" t="s">
        <v>93</v>
      </c>
      <c r="B13" s="24" t="s">
        <v>94</v>
      </c>
      <c r="C13" s="12"/>
      <c r="D13" s="12">
        <v>1896</v>
      </c>
      <c r="E13" s="12"/>
      <c r="F13" s="12">
        <v>1.03</v>
      </c>
      <c r="G13" s="12" t="s">
        <v>92</v>
      </c>
      <c r="H13" s="23">
        <f t="shared" si="0"/>
        <v>1952.88</v>
      </c>
      <c r="I13" s="12"/>
      <c r="J13" s="18"/>
      <c r="K13" s="18"/>
      <c r="L13" s="34">
        <f t="shared" si="1"/>
        <v>-1952.88</v>
      </c>
    </row>
    <row r="14" ht="15" customHeight="1" spans="1:12">
      <c r="A14" s="3" t="s">
        <v>95</v>
      </c>
      <c r="B14" s="24" t="s">
        <v>96</v>
      </c>
      <c r="C14" s="12"/>
      <c r="D14" s="12">
        <v>1896</v>
      </c>
      <c r="E14" s="12"/>
      <c r="F14" s="12">
        <v>1.03</v>
      </c>
      <c r="G14" s="12" t="s">
        <v>92</v>
      </c>
      <c r="H14" s="23">
        <f t="shared" si="0"/>
        <v>1952.88</v>
      </c>
      <c r="I14" s="12"/>
      <c r="J14"/>
      <c r="K14" s="18"/>
      <c r="L14" s="34">
        <f t="shared" si="1"/>
        <v>-1952.88</v>
      </c>
    </row>
    <row r="15" spans="1:12">
      <c r="A15" s="12" t="s">
        <v>97</v>
      </c>
      <c r="B15" s="22" t="s">
        <v>98</v>
      </c>
      <c r="C15" s="12" t="s">
        <v>99</v>
      </c>
      <c r="D15" s="12">
        <v>1896</v>
      </c>
      <c r="E15" s="12"/>
      <c r="F15" s="12">
        <v>1.03</v>
      </c>
      <c r="G15" s="12" t="s">
        <v>92</v>
      </c>
      <c r="H15" s="23">
        <f t="shared" si="0"/>
        <v>1952.88</v>
      </c>
      <c r="I15" s="12"/>
      <c r="J15" s="18"/>
      <c r="K15" s="18"/>
      <c r="L15" s="34">
        <f t="shared" si="1"/>
        <v>-1952.88</v>
      </c>
    </row>
    <row r="16" spans="1:12">
      <c r="A16" s="12" t="s">
        <v>100</v>
      </c>
      <c r="B16" s="25" t="s">
        <v>101</v>
      </c>
      <c r="C16" s="12" t="s">
        <v>102</v>
      </c>
      <c r="D16" s="12">
        <v>1896</v>
      </c>
      <c r="E16" s="12" t="s">
        <v>103</v>
      </c>
      <c r="F16" s="12">
        <f>0.88</f>
        <v>0.88</v>
      </c>
      <c r="G16" s="12" t="s">
        <v>86</v>
      </c>
      <c r="H16" s="23">
        <f t="shared" si="0"/>
        <v>1668.48</v>
      </c>
      <c r="I16" s="12"/>
      <c r="J16" s="18"/>
      <c r="K16" s="18"/>
      <c r="L16" s="34">
        <f t="shared" si="1"/>
        <v>-1668.48</v>
      </c>
    </row>
    <row r="17" spans="1:12">
      <c r="A17" s="12" t="s">
        <v>104</v>
      </c>
      <c r="B17" s="12"/>
      <c r="C17" s="12"/>
      <c r="D17" s="12">
        <v>1896</v>
      </c>
      <c r="E17" s="12"/>
      <c r="F17" s="12">
        <v>1.03</v>
      </c>
      <c r="G17" s="12" t="s">
        <v>92</v>
      </c>
      <c r="H17" s="23">
        <f t="shared" si="0"/>
        <v>1952.88</v>
      </c>
      <c r="I17" s="12"/>
      <c r="J17" s="18"/>
      <c r="K17" s="18"/>
      <c r="L17" s="34">
        <f t="shared" si="1"/>
        <v>-1952.88</v>
      </c>
    </row>
    <row r="18" spans="1:12">
      <c r="A18" s="12" t="s">
        <v>105</v>
      </c>
      <c r="B18" s="12"/>
      <c r="C18" s="12"/>
      <c r="D18" s="12">
        <v>1896</v>
      </c>
      <c r="E18" s="12"/>
      <c r="F18" s="12">
        <v>1.03</v>
      </c>
      <c r="G18" s="12" t="s">
        <v>92</v>
      </c>
      <c r="H18" s="23">
        <f t="shared" si="0"/>
        <v>1952.88</v>
      </c>
      <c r="I18" s="12"/>
      <c r="J18" s="18"/>
      <c r="K18" s="18"/>
      <c r="L18" s="34">
        <f t="shared" si="1"/>
        <v>-1952.88</v>
      </c>
    </row>
    <row r="19" spans="1:12">
      <c r="A19" s="12" t="s">
        <v>106</v>
      </c>
      <c r="B19" s="12"/>
      <c r="C19" s="12"/>
      <c r="D19" s="12">
        <v>1896</v>
      </c>
      <c r="E19" s="12"/>
      <c r="F19" s="12">
        <v>1.03</v>
      </c>
      <c r="G19" s="12" t="s">
        <v>92</v>
      </c>
      <c r="H19" s="23">
        <f t="shared" si="0"/>
        <v>1952.88</v>
      </c>
      <c r="I19" s="12"/>
      <c r="J19" s="18"/>
      <c r="K19" s="18"/>
      <c r="L19" s="34">
        <f t="shared" si="1"/>
        <v>-1952.88</v>
      </c>
    </row>
    <row r="20" spans="1:12">
      <c r="A20" s="12" t="s">
        <v>107</v>
      </c>
      <c r="B20" s="12"/>
      <c r="C20" s="12"/>
      <c r="D20" s="12">
        <v>1896</v>
      </c>
      <c r="E20" s="12"/>
      <c r="F20" s="12">
        <v>1.03</v>
      </c>
      <c r="G20" s="12" t="s">
        <v>92</v>
      </c>
      <c r="H20" s="23">
        <f t="shared" si="0"/>
        <v>1952.88</v>
      </c>
      <c r="I20" s="12"/>
      <c r="J20" s="18"/>
      <c r="K20" s="18"/>
      <c r="L20" s="34">
        <f t="shared" si="1"/>
        <v>-1952.88</v>
      </c>
    </row>
    <row r="21" spans="1:12">
      <c r="A21" s="12" t="s">
        <v>108</v>
      </c>
      <c r="B21" s="12"/>
      <c r="C21" s="12"/>
      <c r="D21" s="12">
        <v>1896</v>
      </c>
      <c r="E21" s="12"/>
      <c r="F21" s="12">
        <v>1.03</v>
      </c>
      <c r="G21" s="12" t="s">
        <v>92</v>
      </c>
      <c r="H21" s="23">
        <f t="shared" si="0"/>
        <v>1952.88</v>
      </c>
      <c r="I21" s="12"/>
      <c r="J21" s="18"/>
      <c r="K21" s="18"/>
      <c r="L21" s="34">
        <f t="shared" si="1"/>
        <v>-1952.88</v>
      </c>
    </row>
    <row r="22" spans="1:12">
      <c r="A22" s="12" t="s">
        <v>109</v>
      </c>
      <c r="B22" s="12"/>
      <c r="C22" s="12"/>
      <c r="D22" s="12">
        <v>1896</v>
      </c>
      <c r="E22" s="12"/>
      <c r="F22" s="12">
        <v>1.03</v>
      </c>
      <c r="G22" s="12" t="s">
        <v>92</v>
      </c>
      <c r="H22" s="23">
        <f t="shared" si="0"/>
        <v>1952.88</v>
      </c>
      <c r="I22" s="12"/>
      <c r="J22" s="18"/>
      <c r="K22" s="18"/>
      <c r="L22" s="34">
        <f t="shared" si="1"/>
        <v>-1952.88</v>
      </c>
    </row>
    <row r="23" spans="1:12">
      <c r="A23" s="12" t="s">
        <v>110</v>
      </c>
      <c r="B23" s="12"/>
      <c r="C23" s="12"/>
      <c r="D23" s="12">
        <v>1896</v>
      </c>
      <c r="E23" s="12"/>
      <c r="F23" s="12">
        <v>1.03</v>
      </c>
      <c r="G23" s="12" t="s">
        <v>92</v>
      </c>
      <c r="H23" s="23">
        <f t="shared" si="0"/>
        <v>1952.88</v>
      </c>
      <c r="I23" s="12"/>
      <c r="J23" s="18"/>
      <c r="K23" s="18"/>
      <c r="L23" s="34">
        <f t="shared" si="1"/>
        <v>-1952.88</v>
      </c>
    </row>
    <row r="24" spans="1:12">
      <c r="A24" s="3" t="s">
        <v>111</v>
      </c>
      <c r="B24" s="26" t="s">
        <v>112</v>
      </c>
      <c r="C24" s="12" t="s">
        <v>24</v>
      </c>
      <c r="D24" s="12">
        <v>1896</v>
      </c>
      <c r="E24" s="12"/>
      <c r="F24" s="12"/>
      <c r="G24" s="12" t="s">
        <v>113</v>
      </c>
      <c r="H24" s="23">
        <f t="shared" si="0"/>
        <v>0</v>
      </c>
      <c r="I24" s="12"/>
      <c r="J24" s="18"/>
      <c r="K24" s="18"/>
      <c r="L24" s="34">
        <f t="shared" si="1"/>
        <v>0</v>
      </c>
    </row>
    <row r="25" spans="1:19">
      <c r="A25" s="27"/>
      <c r="B25" s="28"/>
      <c r="C25" s="12" t="s">
        <v>114</v>
      </c>
      <c r="D25" s="12">
        <v>1896</v>
      </c>
      <c r="E25" s="12"/>
      <c r="F25" s="12"/>
      <c r="G25" s="12" t="s">
        <v>113</v>
      </c>
      <c r="H25" s="23">
        <f t="shared" si="0"/>
        <v>0</v>
      </c>
      <c r="I25" s="12"/>
      <c r="J25" s="18"/>
      <c r="K25" s="18"/>
      <c r="L25" s="34">
        <f t="shared" si="1"/>
        <v>0</v>
      </c>
      <c r="M25" s="35"/>
      <c r="S25" s="37"/>
    </row>
    <row r="26" spans="1:15">
      <c r="A26" s="10" t="s">
        <v>115</v>
      </c>
      <c r="B26" s="29" t="s">
        <v>116</v>
      </c>
      <c r="C26" s="12" t="s">
        <v>24</v>
      </c>
      <c r="D26" s="12">
        <v>1896</v>
      </c>
      <c r="E26" s="10"/>
      <c r="F26" s="12"/>
      <c r="G26" s="12" t="s">
        <v>113</v>
      </c>
      <c r="H26" s="23">
        <f t="shared" si="0"/>
        <v>0</v>
      </c>
      <c r="I26" s="12"/>
      <c r="J26" s="36"/>
      <c r="K26" s="36"/>
      <c r="L26" s="34">
        <f t="shared" si="1"/>
        <v>0</v>
      </c>
      <c r="M26" s="37"/>
      <c r="N26" s="37"/>
      <c r="O26" s="37"/>
    </row>
    <row r="27" spans="1:12">
      <c r="A27" s="30"/>
      <c r="B27" s="10"/>
      <c r="C27" s="10"/>
      <c r="D27" s="10"/>
      <c r="E27" s="10"/>
      <c r="F27" s="10"/>
      <c r="G27" s="10"/>
      <c r="H27" s="23">
        <f t="shared" si="0"/>
        <v>0</v>
      </c>
      <c r="I27" s="10"/>
      <c r="J27" s="36"/>
      <c r="K27" s="36"/>
      <c r="L27" s="34">
        <f t="shared" si="1"/>
        <v>0</v>
      </c>
    </row>
    <row r="28" spans="1:12">
      <c r="A28" s="30"/>
      <c r="B28" s="10"/>
      <c r="C28" s="10"/>
      <c r="D28" s="10"/>
      <c r="E28" s="10"/>
      <c r="F28" s="10"/>
      <c r="G28" s="10"/>
      <c r="H28" s="10"/>
      <c r="I28" s="10"/>
      <c r="J28" s="36"/>
      <c r="K28" s="36"/>
      <c r="L28" s="34"/>
    </row>
  </sheetData>
  <mergeCells count="4">
    <mergeCell ref="A1:L1"/>
    <mergeCell ref="A2:A3"/>
    <mergeCell ref="A24:A25"/>
    <mergeCell ref="B24:B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2024-05-30T12:04:16Z</dcterms:created>
  <dcterms:modified xsi:type="dcterms:W3CDTF">2024-05-30T12:17:46Z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516E75275D5A446BB3583C46F074E535_12</vt:lpwstr>
  </property>
  <property fmtid="{D5CDD505-2E9C-101B-9397-08002B2CF9AE}" pid="3" name="KSOProductBuildVer">
    <vt:lpwstr>2052-12.1.0.16929</vt:lpwstr>
  </property>
</Properties>
</file>