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9200" windowHeight="7140"/>
  </bookViews>
  <sheets>
    <sheet name="Summary Table-English Format" sheetId="2" r:id="rId1"/>
  </sheets>
  <definedNames>
    <definedName name="_xlnm._FilterDatabase" localSheetId="0" hidden="1">'Summary Table-English Format'!$A$1:$K$28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<sst xmlns="http://schemas.openxmlformats.org/spreadsheetml/2006/main" count="158" uniqueCount="62">
  <si>
    <t>Style#</t>
  </si>
  <si>
    <t>Season</t>
  </si>
  <si>
    <t>Order#</t>
  </si>
  <si>
    <t>Ship To</t>
  </si>
  <si>
    <t>Color#</t>
  </si>
  <si>
    <t>Prepack Code</t>
  </si>
  <si>
    <t>Set</t>
  </si>
  <si>
    <t>Qty/Blister</t>
  </si>
  <si>
    <t>Country</t>
  </si>
  <si>
    <t>Total Blister</t>
  </si>
  <si>
    <t>Total Qty</t>
  </si>
  <si>
    <t>款号</t>
  </si>
  <si>
    <t>季节</t>
  </si>
  <si>
    <t>订单号</t>
  </si>
  <si>
    <t>目的国家</t>
  </si>
  <si>
    <t>颜色</t>
  </si>
  <si>
    <t>袋贴国家代码</t>
  </si>
  <si>
    <t>单件</t>
  </si>
  <si>
    <r>
      <rPr>
        <b/>
        <sz val="11"/>
        <rFont val="Calibri"/>
        <charset val="134"/>
      </rPr>
      <t>3</t>
    </r>
    <r>
      <rPr>
        <b/>
        <sz val="11"/>
        <rFont val="宋体"/>
        <charset val="134"/>
      </rPr>
      <t>件</t>
    </r>
    <r>
      <rPr>
        <b/>
        <sz val="11"/>
        <rFont val="Calibri"/>
        <charset val="134"/>
      </rPr>
      <t>/</t>
    </r>
    <r>
      <rPr>
        <b/>
        <sz val="11"/>
        <rFont val="宋体"/>
        <charset val="134"/>
      </rPr>
      <t>袋</t>
    </r>
  </si>
  <si>
    <t>lot 贴纸数量</t>
  </si>
  <si>
    <t>总数量</t>
  </si>
  <si>
    <t>袋数/外箱</t>
  </si>
  <si>
    <t>数量/外箱</t>
  </si>
  <si>
    <t>箱数</t>
  </si>
  <si>
    <t>箱贴数量</t>
  </si>
  <si>
    <t>箱规</t>
  </si>
  <si>
    <t>毛重</t>
  </si>
  <si>
    <t>净重</t>
  </si>
  <si>
    <t>总毛重</t>
  </si>
  <si>
    <t>总净重</t>
  </si>
  <si>
    <t>总体积</t>
  </si>
  <si>
    <t>C8565A8</t>
  </si>
  <si>
    <t>24 WN</t>
  </si>
  <si>
    <t>DEFACTO PERAKENDE TİC.A.Ş. DEPO Organize San. Bölgesi 6.Depo Kazım Karabekir Mah. Cumhuriyet Cad. Tekirdağ/Çerkezköy Tel:0090 282 758 11 34-35</t>
  </si>
  <si>
    <t>BN281 - CAMEL</t>
  </si>
  <si>
    <t>C8565A8TURAA1STD</t>
  </si>
  <si>
    <t>TURKEY</t>
  </si>
  <si>
    <t>İSTANBUL DEPO</t>
  </si>
  <si>
    <t>C8565A8ECOMASTD</t>
  </si>
  <si>
    <t>ECOM</t>
  </si>
  <si>
    <t>C8565A8ECOMMPASTD</t>
  </si>
  <si>
    <t>ECOM MP</t>
  </si>
  <si>
    <t>KAZAKHSTAN</t>
  </si>
  <si>
    <t>C8565A8KZKAASTD</t>
  </si>
  <si>
    <t>MOLDOVA</t>
  </si>
  <si>
    <t>C8565A8YDAASTD</t>
  </si>
  <si>
    <t>GEORGIA</t>
  </si>
  <si>
    <t>AZERBAIJAN</t>
  </si>
  <si>
    <t>C8565A8TURAASTD</t>
  </si>
  <si>
    <t>KOSOVO</t>
  </si>
  <si>
    <t>LEBANON</t>
  </si>
  <si>
    <t>SAUDI ARABIA</t>
  </si>
  <si>
    <t>BOSNIA</t>
  </si>
  <si>
    <t>UZBEKISTAN</t>
  </si>
  <si>
    <t>UKRAINE</t>
  </si>
  <si>
    <t>SOUTH IRAQ</t>
  </si>
  <si>
    <t>SERBIA</t>
  </si>
  <si>
    <t>ALBANIA</t>
  </si>
  <si>
    <t>GERMANY</t>
  </si>
  <si>
    <t>NORTH IRAQ</t>
  </si>
  <si>
    <t>MACEDONIA</t>
  </si>
  <si>
    <t>C8565A8YDASTD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</si>
</sst>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4">
    <font>
      <sz val="11"/>
      <name val="Calibri"/>
      <charset val="134"/>
    </font>
    <font>
      <b/>
      <sz val="11"/>
      <color rgb="FFFF0000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</cellStyleXfs>
  <cellXfs count="31">
    <xf numFmtId="0" fontId="0" fillId="0" borderId="0" xfId="0" applyNumberFormat="1" applyFont="1"/>
    <xf numFmtId="0" fontId="0" fillId="0" borderId="0" xfId="0" applyNumberFormat="1" applyFont="1" applyAlignment="1">
      <alignment vertical="center"/>
    </xf>
    <xf numFmtId="0" fontId="1" fillId="0" borderId="0" xfId="0" applyNumberFormat="1" applyFont="1"/>
    <xf numFmtId="0" fontId="0" fillId="2" borderId="0" xfId="0" applyNumberFormat="1" applyFont="1" applyFill="1"/>
    <xf numFmtId="0" fontId="0" fillId="0" borderId="0" xfId="0" applyNumberFormat="1" applyFont="1" applyAlignment="1">
      <alignment horizontal="center" vertical="center"/>
    </xf>
    <xf numFmtId="0" fontId="0" fillId="2" borderId="0" xfId="0" applyNumberFormat="1" applyFont="1" applyFill="1" applyAlignment="1">
      <alignment horizontal="center" vertical="center"/>
    </xf>
    <xf numFmtId="176" fontId="0" fillId="0" borderId="0" xfId="0" applyNumberFormat="1" applyFont="1" applyAlignment="1">
      <alignment horizontal="center" vertical="center"/>
    </xf>
    <xf numFmtId="0" fontId="2" fillId="0" borderId="1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 vertical="center"/>
    </xf>
    <xf numFmtId="0" fontId="0" fillId="0" borderId="1" xfId="0" applyNumberFormat="1" applyFont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 vertical="center"/>
    </xf>
    <xf numFmtId="1" fontId="0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/>
    </xf>
    <xf numFmtId="0" fontId="2" fillId="2" borderId="0" xfId="0" applyNumberFormat="1" applyFont="1" applyFill="1" applyAlignment="1">
      <alignment horizontal="center" vertical="center"/>
    </xf>
    <xf numFmtId="0" fontId="3" fillId="2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Border="1" applyAlignment="1">
      <alignment horizontal="center" vertical="center" wrapText="1"/>
    </xf>
    <xf numFmtId="0" fontId="1" fillId="2" borderId="0" xfId="0" applyNumberFormat="1" applyFont="1" applyFill="1" applyAlignment="1">
      <alignment horizontal="center"/>
    </xf>
    <xf numFmtId="0" fontId="1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/>
    </xf>
    <xf numFmtId="0" fontId="1" fillId="2" borderId="0" xfId="0" applyNumberFormat="1" applyFont="1" applyFill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/>
    </xf>
    <xf numFmtId="176" fontId="3" fillId="0" borderId="1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7"/>
  <sheetViews>
    <sheetView tabSelected="1" workbookViewId="0">
      <pane xSplit="3" ySplit="1" topLeftCell="H2" activePane="bottomRight" state="frozen"/>
      <selection/>
      <selection pane="topRight"/>
      <selection pane="bottomLeft"/>
      <selection pane="bottomRight" activeCell="J26" sqref="J3:J26"/>
    </sheetView>
  </sheetViews>
  <sheetFormatPr defaultColWidth="9" defaultRowHeight="14.5"/>
  <cols>
    <col min="1" max="1" width="9.42727272727273" customWidth="1"/>
    <col min="2" max="2" width="8.14545454545454" hidden="1" customWidth="1"/>
    <col min="3" max="3" width="9.85454545454546" customWidth="1"/>
    <col min="4" max="4" width="18.2818181818182" hidden="1" customWidth="1"/>
    <col min="5" max="5" width="15.8545454545455" customWidth="1"/>
    <col min="6" max="6" width="22.3454545454545" customWidth="1"/>
    <col min="7" max="7" width="6.57272727272727" customWidth="1"/>
    <col min="8" max="8" width="11.7181818181818" customWidth="1"/>
    <col min="9" max="9" width="15.5727272727273" customWidth="1"/>
    <col min="10" max="10" width="13.7272727272727" style="3" customWidth="1"/>
    <col min="11" max="11" width="13" customWidth="1"/>
    <col min="12" max="12" width="7.14545454545455" style="4" customWidth="1"/>
    <col min="13" max="13" width="7.28181818181818" style="4" customWidth="1"/>
    <col min="14" max="14" width="5.71818181818182" style="4" customWidth="1"/>
    <col min="15" max="15" width="11.3636363636364" style="5" customWidth="1"/>
    <col min="16" max="18" width="5.57272727272727" style="4" customWidth="1"/>
    <col min="19" max="23" width="8.28181818181818" style="6" customWidth="1"/>
    <col min="24" max="34" width="9.14545454545454" customWidth="1"/>
  </cols>
  <sheetData>
    <row r="1" spans="1:3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7" t="s">
        <v>6</v>
      </c>
      <c r="H1" s="7" t="s">
        <v>7</v>
      </c>
      <c r="I1" s="7" t="s">
        <v>8</v>
      </c>
      <c r="J1" s="16" t="s">
        <v>9</v>
      </c>
      <c r="K1" s="7" t="s">
        <v>10</v>
      </c>
      <c r="L1" s="17"/>
      <c r="M1" s="17"/>
      <c r="N1" s="17"/>
      <c r="O1" s="18"/>
      <c r="P1" s="17"/>
      <c r="Q1" s="17"/>
      <c r="R1" s="17"/>
      <c r="S1" s="25"/>
      <c r="T1" s="25"/>
      <c r="U1" s="25"/>
      <c r="V1" s="25"/>
      <c r="W1" s="25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</row>
    <row r="2" s="1" customFormat="1" ht="28" spans="1:34">
      <c r="A2" s="8" t="s">
        <v>11</v>
      </c>
      <c r="B2" s="8" t="s">
        <v>12</v>
      </c>
      <c r="C2" s="8" t="s">
        <v>13</v>
      </c>
      <c r="D2" s="8" t="s">
        <v>14</v>
      </c>
      <c r="E2" s="8" t="s">
        <v>15</v>
      </c>
      <c r="F2" s="8" t="s">
        <v>16</v>
      </c>
      <c r="G2" s="8" t="s">
        <v>17</v>
      </c>
      <c r="H2" s="9" t="s">
        <v>18</v>
      </c>
      <c r="I2" s="8" t="s">
        <v>14</v>
      </c>
      <c r="J2" s="19" t="s">
        <v>19</v>
      </c>
      <c r="K2" s="8" t="s">
        <v>20</v>
      </c>
      <c r="L2" s="20" t="s">
        <v>21</v>
      </c>
      <c r="M2" s="20" t="s">
        <v>22</v>
      </c>
      <c r="N2" s="8" t="s">
        <v>23</v>
      </c>
      <c r="O2" s="19" t="s">
        <v>24</v>
      </c>
      <c r="P2" s="8" t="s">
        <v>25</v>
      </c>
      <c r="Q2" s="8"/>
      <c r="R2" s="8"/>
      <c r="S2" s="27" t="s">
        <v>26</v>
      </c>
      <c r="T2" s="27" t="s">
        <v>27</v>
      </c>
      <c r="U2" s="28" t="s">
        <v>28</v>
      </c>
      <c r="V2" s="28" t="s">
        <v>29</v>
      </c>
      <c r="W2" s="28" t="s">
        <v>30</v>
      </c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</row>
    <row r="3" spans="1:23">
      <c r="A3" s="10" t="s">
        <v>31</v>
      </c>
      <c r="B3" s="10" t="s">
        <v>32</v>
      </c>
      <c r="C3" s="10">
        <v>1328874</v>
      </c>
      <c r="D3" s="10" t="s">
        <v>33</v>
      </c>
      <c r="E3" s="10" t="s">
        <v>34</v>
      </c>
      <c r="F3" s="10" t="s">
        <v>35</v>
      </c>
      <c r="G3" s="11">
        <v>1</v>
      </c>
      <c r="H3" s="11">
        <v>3</v>
      </c>
      <c r="I3" s="10" t="s">
        <v>36</v>
      </c>
      <c r="J3" s="12">
        <f t="shared" ref="J3:J10" si="0">K3/H3</f>
        <v>192</v>
      </c>
      <c r="K3" s="11">
        <v>576</v>
      </c>
      <c r="L3" s="10">
        <v>8</v>
      </c>
      <c r="M3" s="10">
        <f t="shared" ref="M3:M9" si="1">H3*L3</f>
        <v>24</v>
      </c>
      <c r="N3" s="10">
        <f t="shared" ref="N3:N9" si="2">K3/M3</f>
        <v>24</v>
      </c>
      <c r="O3" s="14">
        <f>N3*2</f>
        <v>48</v>
      </c>
      <c r="P3" s="10">
        <v>40</v>
      </c>
      <c r="Q3" s="10">
        <v>30</v>
      </c>
      <c r="R3" s="10">
        <v>40</v>
      </c>
      <c r="S3" s="29"/>
      <c r="T3" s="29"/>
      <c r="U3" s="29"/>
      <c r="V3" s="29"/>
      <c r="W3" s="29">
        <f>P3*Q3*R3/1000000*N3</f>
        <v>1.152</v>
      </c>
    </row>
    <row r="4" spans="1:23">
      <c r="A4" s="10"/>
      <c r="B4" s="10"/>
      <c r="C4" s="10"/>
      <c r="D4" s="10"/>
      <c r="E4" s="10"/>
      <c r="F4" s="10"/>
      <c r="G4" s="11">
        <v>1</v>
      </c>
      <c r="H4" s="11">
        <v>3</v>
      </c>
      <c r="I4" s="10"/>
      <c r="J4" s="12">
        <f t="shared" si="0"/>
        <v>6</v>
      </c>
      <c r="K4" s="11">
        <v>18</v>
      </c>
      <c r="L4" s="10">
        <v>6</v>
      </c>
      <c r="M4" s="10">
        <f t="shared" si="1"/>
        <v>18</v>
      </c>
      <c r="N4" s="10">
        <f t="shared" si="2"/>
        <v>1</v>
      </c>
      <c r="O4" s="14">
        <f t="shared" ref="O4:O26" si="3">N4*2</f>
        <v>2</v>
      </c>
      <c r="P4" s="10">
        <v>40</v>
      </c>
      <c r="Q4" s="10">
        <v>30</v>
      </c>
      <c r="R4" s="10">
        <v>30</v>
      </c>
      <c r="S4" s="29"/>
      <c r="T4" s="29"/>
      <c r="U4" s="29"/>
      <c r="V4" s="29"/>
      <c r="W4" s="29">
        <f>P4*Q4*R4/1000000*N4</f>
        <v>0.036</v>
      </c>
    </row>
    <row r="5" spans="1:23">
      <c r="A5" s="12" t="s">
        <v>31</v>
      </c>
      <c r="B5" s="12" t="s">
        <v>32</v>
      </c>
      <c r="C5" s="12">
        <v>1328880</v>
      </c>
      <c r="D5" s="12" t="s">
        <v>37</v>
      </c>
      <c r="E5" s="13" t="s">
        <v>34</v>
      </c>
      <c r="F5" s="12" t="s">
        <v>38</v>
      </c>
      <c r="G5" s="12">
        <v>1</v>
      </c>
      <c r="H5" s="12">
        <v>3</v>
      </c>
      <c r="I5" s="12" t="s">
        <v>39</v>
      </c>
      <c r="J5" s="12">
        <f t="shared" si="0"/>
        <v>138</v>
      </c>
      <c r="K5" s="12">
        <v>414</v>
      </c>
      <c r="L5" s="10">
        <v>6</v>
      </c>
      <c r="M5" s="10">
        <f t="shared" si="1"/>
        <v>18</v>
      </c>
      <c r="N5" s="10">
        <f t="shared" si="2"/>
        <v>23</v>
      </c>
      <c r="O5" s="14">
        <f t="shared" si="3"/>
        <v>46</v>
      </c>
      <c r="P5" s="10">
        <v>40</v>
      </c>
      <c r="Q5" s="10">
        <v>30</v>
      </c>
      <c r="R5" s="10">
        <v>30</v>
      </c>
      <c r="S5" s="29"/>
      <c r="T5" s="29"/>
      <c r="U5" s="29"/>
      <c r="V5" s="29"/>
      <c r="W5" s="29">
        <f>P5*Q5*R5/1000000*N5</f>
        <v>0.828</v>
      </c>
    </row>
    <row r="6" spans="1:23">
      <c r="A6" s="14" t="s">
        <v>31</v>
      </c>
      <c r="B6" s="14" t="s">
        <v>32</v>
      </c>
      <c r="C6" s="14">
        <v>1328879</v>
      </c>
      <c r="D6" s="14" t="s">
        <v>37</v>
      </c>
      <c r="E6" s="14" t="s">
        <v>34</v>
      </c>
      <c r="F6" s="14" t="s">
        <v>40</v>
      </c>
      <c r="G6" s="12">
        <v>1</v>
      </c>
      <c r="H6" s="12">
        <v>3</v>
      </c>
      <c r="I6" s="14" t="s">
        <v>41</v>
      </c>
      <c r="J6" s="12">
        <f t="shared" si="0"/>
        <v>18</v>
      </c>
      <c r="K6" s="12">
        <v>54</v>
      </c>
      <c r="L6" s="10">
        <v>6</v>
      </c>
      <c r="M6" s="10">
        <f t="shared" si="1"/>
        <v>18</v>
      </c>
      <c r="N6" s="10">
        <f t="shared" si="2"/>
        <v>3</v>
      </c>
      <c r="O6" s="14">
        <f t="shared" si="3"/>
        <v>6</v>
      </c>
      <c r="P6" s="10">
        <v>40</v>
      </c>
      <c r="Q6" s="10">
        <v>30</v>
      </c>
      <c r="R6" s="10">
        <v>30</v>
      </c>
      <c r="S6" s="29"/>
      <c r="T6" s="29"/>
      <c r="U6" s="29"/>
      <c r="V6" s="29"/>
      <c r="W6" s="29">
        <f t="shared" ref="W6:W12" si="4">P6*Q6*R6/1000000*N6</f>
        <v>0.108</v>
      </c>
    </row>
    <row r="7" spans="1:23">
      <c r="A7" s="14"/>
      <c r="B7" s="14"/>
      <c r="C7" s="14"/>
      <c r="D7" s="14"/>
      <c r="E7" s="14"/>
      <c r="F7" s="14"/>
      <c r="G7" s="12">
        <v>1</v>
      </c>
      <c r="H7" s="12">
        <v>3</v>
      </c>
      <c r="I7" s="14"/>
      <c r="J7" s="12">
        <f t="shared" si="0"/>
        <v>1</v>
      </c>
      <c r="K7" s="12">
        <v>3</v>
      </c>
      <c r="L7" s="10">
        <v>1</v>
      </c>
      <c r="M7" s="10">
        <f t="shared" si="1"/>
        <v>3</v>
      </c>
      <c r="N7" s="10">
        <f t="shared" si="2"/>
        <v>1</v>
      </c>
      <c r="O7" s="14">
        <f t="shared" si="3"/>
        <v>2</v>
      </c>
      <c r="P7" s="10">
        <v>30</v>
      </c>
      <c r="Q7" s="10">
        <v>20</v>
      </c>
      <c r="R7" s="10">
        <v>13</v>
      </c>
      <c r="S7" s="29"/>
      <c r="T7" s="29"/>
      <c r="U7" s="29"/>
      <c r="V7" s="29"/>
      <c r="W7" s="29">
        <f t="shared" si="4"/>
        <v>0.0078</v>
      </c>
    </row>
    <row r="8" spans="1:23">
      <c r="A8" s="10" t="s">
        <v>31</v>
      </c>
      <c r="B8" s="10" t="s">
        <v>32</v>
      </c>
      <c r="C8" s="10">
        <v>1328882</v>
      </c>
      <c r="D8" s="10" t="s">
        <v>42</v>
      </c>
      <c r="E8" s="10" t="s">
        <v>34</v>
      </c>
      <c r="F8" s="10" t="s">
        <v>43</v>
      </c>
      <c r="G8" s="11">
        <v>1</v>
      </c>
      <c r="H8" s="11">
        <v>3</v>
      </c>
      <c r="I8" s="10" t="s">
        <v>42</v>
      </c>
      <c r="J8" s="12">
        <f t="shared" si="0"/>
        <v>128</v>
      </c>
      <c r="K8" s="11">
        <v>384</v>
      </c>
      <c r="L8" s="10">
        <v>8</v>
      </c>
      <c r="M8" s="10">
        <f t="shared" si="1"/>
        <v>24</v>
      </c>
      <c r="N8" s="10">
        <f t="shared" si="2"/>
        <v>16</v>
      </c>
      <c r="O8" s="14">
        <f t="shared" si="3"/>
        <v>32</v>
      </c>
      <c r="P8" s="10">
        <v>40</v>
      </c>
      <c r="Q8" s="10">
        <v>30</v>
      </c>
      <c r="R8" s="10">
        <v>40</v>
      </c>
      <c r="S8" s="29"/>
      <c r="T8" s="29"/>
      <c r="U8" s="29"/>
      <c r="V8" s="29"/>
      <c r="W8" s="29">
        <f t="shared" si="4"/>
        <v>0.768</v>
      </c>
    </row>
    <row r="9" spans="1:23">
      <c r="A9" s="10"/>
      <c r="B9" s="10"/>
      <c r="C9" s="10"/>
      <c r="D9" s="10"/>
      <c r="E9" s="10"/>
      <c r="F9" s="10"/>
      <c r="G9" s="11">
        <v>1</v>
      </c>
      <c r="H9" s="11">
        <v>3</v>
      </c>
      <c r="I9" s="10"/>
      <c r="J9" s="12">
        <f t="shared" si="0"/>
        <v>6</v>
      </c>
      <c r="K9" s="11">
        <v>18</v>
      </c>
      <c r="L9" s="10">
        <v>6</v>
      </c>
      <c r="M9" s="10">
        <f t="shared" si="1"/>
        <v>18</v>
      </c>
      <c r="N9" s="10">
        <f t="shared" si="2"/>
        <v>1</v>
      </c>
      <c r="O9" s="14">
        <f t="shared" si="3"/>
        <v>2</v>
      </c>
      <c r="P9" s="10">
        <v>40</v>
      </c>
      <c r="Q9" s="10">
        <v>30</v>
      </c>
      <c r="R9" s="10">
        <v>30</v>
      </c>
      <c r="S9" s="29"/>
      <c r="T9" s="29"/>
      <c r="U9" s="29"/>
      <c r="V9" s="29"/>
      <c r="W9" s="29">
        <f t="shared" si="4"/>
        <v>0.036</v>
      </c>
    </row>
    <row r="10" spans="1:23">
      <c r="A10" s="11" t="s">
        <v>31</v>
      </c>
      <c r="B10" s="11" t="s">
        <v>32</v>
      </c>
      <c r="C10" s="11">
        <v>1328889</v>
      </c>
      <c r="D10" s="11" t="s">
        <v>44</v>
      </c>
      <c r="E10" s="15" t="s">
        <v>34</v>
      </c>
      <c r="F10" s="11" t="s">
        <v>45</v>
      </c>
      <c r="G10" s="11">
        <v>1</v>
      </c>
      <c r="H10" s="11">
        <v>3</v>
      </c>
      <c r="I10" s="11" t="s">
        <v>44</v>
      </c>
      <c r="J10" s="12">
        <f t="shared" si="0"/>
        <v>12</v>
      </c>
      <c r="K10" s="11">
        <v>36</v>
      </c>
      <c r="L10" s="10">
        <v>6</v>
      </c>
      <c r="M10" s="10">
        <f t="shared" ref="M10:M26" si="5">H10*L10</f>
        <v>18</v>
      </c>
      <c r="N10" s="10">
        <f t="shared" ref="N10:N26" si="6">K10/M10</f>
        <v>2</v>
      </c>
      <c r="O10" s="14">
        <f t="shared" si="3"/>
        <v>4</v>
      </c>
      <c r="P10" s="10">
        <v>40</v>
      </c>
      <c r="Q10" s="10">
        <v>30</v>
      </c>
      <c r="R10" s="10">
        <v>30</v>
      </c>
      <c r="S10" s="29"/>
      <c r="T10" s="29"/>
      <c r="U10" s="29"/>
      <c r="V10" s="29"/>
      <c r="W10" s="29">
        <f t="shared" si="4"/>
        <v>0.072</v>
      </c>
    </row>
    <row r="11" spans="1:23">
      <c r="A11" s="11" t="s">
        <v>31</v>
      </c>
      <c r="B11" s="11" t="s">
        <v>32</v>
      </c>
      <c r="C11" s="11">
        <v>1328883</v>
      </c>
      <c r="D11" s="11" t="s">
        <v>46</v>
      </c>
      <c r="E11" s="15" t="s">
        <v>34</v>
      </c>
      <c r="F11" s="11" t="s">
        <v>45</v>
      </c>
      <c r="G11" s="11">
        <v>1</v>
      </c>
      <c r="H11" s="11">
        <v>3</v>
      </c>
      <c r="I11" s="11" t="s">
        <v>46</v>
      </c>
      <c r="J11" s="12">
        <f t="shared" ref="J10:J26" si="7">K11/H11</f>
        <v>8</v>
      </c>
      <c r="K11" s="11">
        <v>24</v>
      </c>
      <c r="L11" s="10">
        <v>8</v>
      </c>
      <c r="M11" s="10">
        <f t="shared" si="5"/>
        <v>24</v>
      </c>
      <c r="N11" s="10">
        <f t="shared" si="6"/>
        <v>1</v>
      </c>
      <c r="O11" s="14">
        <f t="shared" si="3"/>
        <v>2</v>
      </c>
      <c r="P11" s="10">
        <v>40</v>
      </c>
      <c r="Q11" s="10">
        <v>30</v>
      </c>
      <c r="R11" s="10">
        <v>40</v>
      </c>
      <c r="S11" s="29"/>
      <c r="T11" s="29"/>
      <c r="U11" s="29"/>
      <c r="V11" s="29"/>
      <c r="W11" s="29">
        <f t="shared" si="4"/>
        <v>0.048</v>
      </c>
    </row>
    <row r="12" spans="1:23">
      <c r="A12" s="11" t="s">
        <v>31</v>
      </c>
      <c r="B12" s="11" t="s">
        <v>32</v>
      </c>
      <c r="C12" s="11">
        <v>1328875</v>
      </c>
      <c r="D12" s="11" t="s">
        <v>47</v>
      </c>
      <c r="E12" s="15" t="s">
        <v>34</v>
      </c>
      <c r="F12" s="11" t="s">
        <v>48</v>
      </c>
      <c r="G12" s="11">
        <v>1</v>
      </c>
      <c r="H12" s="11">
        <v>3</v>
      </c>
      <c r="I12" s="11" t="s">
        <v>47</v>
      </c>
      <c r="J12" s="12">
        <f t="shared" si="7"/>
        <v>5</v>
      </c>
      <c r="K12" s="11">
        <v>15</v>
      </c>
      <c r="L12" s="10">
        <v>5</v>
      </c>
      <c r="M12" s="10">
        <f t="shared" si="5"/>
        <v>15</v>
      </c>
      <c r="N12" s="10">
        <f t="shared" si="6"/>
        <v>1</v>
      </c>
      <c r="O12" s="14">
        <f t="shared" si="3"/>
        <v>2</v>
      </c>
      <c r="P12" s="10">
        <v>40</v>
      </c>
      <c r="Q12" s="10">
        <v>30</v>
      </c>
      <c r="R12" s="10">
        <v>30</v>
      </c>
      <c r="S12" s="29"/>
      <c r="T12" s="29"/>
      <c r="U12" s="29"/>
      <c r="V12" s="29"/>
      <c r="W12" s="29">
        <f t="shared" si="4"/>
        <v>0.036</v>
      </c>
    </row>
    <row r="13" spans="1:23">
      <c r="A13" s="11" t="s">
        <v>31</v>
      </c>
      <c r="B13" s="11" t="s">
        <v>32</v>
      </c>
      <c r="C13" s="11">
        <v>1328875</v>
      </c>
      <c r="D13" s="11" t="s">
        <v>47</v>
      </c>
      <c r="E13" s="15" t="s">
        <v>34</v>
      </c>
      <c r="F13" s="11" t="s">
        <v>35</v>
      </c>
      <c r="G13" s="11">
        <v>1</v>
      </c>
      <c r="H13" s="11">
        <v>3</v>
      </c>
      <c r="I13" s="11" t="s">
        <v>47</v>
      </c>
      <c r="J13" s="12">
        <f t="shared" si="7"/>
        <v>5</v>
      </c>
      <c r="K13" s="11">
        <v>15</v>
      </c>
      <c r="L13" s="10">
        <v>5</v>
      </c>
      <c r="M13" s="10">
        <f t="shared" si="5"/>
        <v>15</v>
      </c>
      <c r="N13" s="10">
        <f t="shared" si="6"/>
        <v>1</v>
      </c>
      <c r="O13" s="14">
        <f t="shared" si="3"/>
        <v>2</v>
      </c>
      <c r="P13" s="10">
        <v>40</v>
      </c>
      <c r="Q13" s="10">
        <v>30</v>
      </c>
      <c r="R13" s="10">
        <v>30</v>
      </c>
      <c r="S13" s="29"/>
      <c r="T13" s="29"/>
      <c r="U13" s="29"/>
      <c r="V13" s="29"/>
      <c r="W13" s="29">
        <f t="shared" ref="W10:W26" si="8">P13*Q13*R13/1000000*N13</f>
        <v>0.036</v>
      </c>
    </row>
    <row r="14" spans="1:23">
      <c r="A14" s="11" t="s">
        <v>31</v>
      </c>
      <c r="B14" s="11" t="s">
        <v>32</v>
      </c>
      <c r="C14" s="11">
        <v>1328876</v>
      </c>
      <c r="D14" s="11" t="s">
        <v>49</v>
      </c>
      <c r="E14" s="15" t="s">
        <v>34</v>
      </c>
      <c r="F14" s="11" t="s">
        <v>48</v>
      </c>
      <c r="G14" s="11">
        <v>1</v>
      </c>
      <c r="H14" s="11">
        <v>3</v>
      </c>
      <c r="I14" s="11" t="s">
        <v>49</v>
      </c>
      <c r="J14" s="12">
        <f t="shared" si="7"/>
        <v>5</v>
      </c>
      <c r="K14" s="11">
        <v>15</v>
      </c>
      <c r="L14" s="10">
        <v>5</v>
      </c>
      <c r="M14" s="10">
        <f t="shared" si="5"/>
        <v>15</v>
      </c>
      <c r="N14" s="10">
        <f t="shared" si="6"/>
        <v>1</v>
      </c>
      <c r="O14" s="14">
        <f t="shared" si="3"/>
        <v>2</v>
      </c>
      <c r="P14" s="10">
        <v>40</v>
      </c>
      <c r="Q14" s="10">
        <v>30</v>
      </c>
      <c r="R14" s="10">
        <v>30</v>
      </c>
      <c r="S14" s="29"/>
      <c r="T14" s="29"/>
      <c r="U14" s="29"/>
      <c r="V14" s="29"/>
      <c r="W14" s="29">
        <f t="shared" si="8"/>
        <v>0.036</v>
      </c>
    </row>
    <row r="15" spans="1:23">
      <c r="A15" s="11" t="s">
        <v>31</v>
      </c>
      <c r="B15" s="11" t="s">
        <v>32</v>
      </c>
      <c r="C15" s="11">
        <v>1328877</v>
      </c>
      <c r="D15" s="11" t="s">
        <v>50</v>
      </c>
      <c r="E15" s="15" t="s">
        <v>34</v>
      </c>
      <c r="F15" s="11" t="s">
        <v>48</v>
      </c>
      <c r="G15" s="11">
        <v>1</v>
      </c>
      <c r="H15" s="11">
        <v>3</v>
      </c>
      <c r="I15" s="11" t="s">
        <v>50</v>
      </c>
      <c r="J15" s="12">
        <f t="shared" si="7"/>
        <v>5</v>
      </c>
      <c r="K15" s="11">
        <v>15</v>
      </c>
      <c r="L15" s="10">
        <v>5</v>
      </c>
      <c r="M15" s="10">
        <f t="shared" si="5"/>
        <v>15</v>
      </c>
      <c r="N15" s="10">
        <f t="shared" si="6"/>
        <v>1</v>
      </c>
      <c r="O15" s="14">
        <f t="shared" si="3"/>
        <v>2</v>
      </c>
      <c r="P15" s="10">
        <v>40</v>
      </c>
      <c r="Q15" s="10">
        <v>30</v>
      </c>
      <c r="R15" s="10">
        <v>30</v>
      </c>
      <c r="S15" s="29"/>
      <c r="T15" s="29"/>
      <c r="U15" s="29"/>
      <c r="V15" s="29"/>
      <c r="W15" s="29">
        <f t="shared" si="8"/>
        <v>0.036</v>
      </c>
    </row>
    <row r="16" spans="1:23">
      <c r="A16" s="11" t="s">
        <v>31</v>
      </c>
      <c r="B16" s="11" t="s">
        <v>32</v>
      </c>
      <c r="C16" s="11">
        <v>1328877</v>
      </c>
      <c r="D16" s="11" t="s">
        <v>50</v>
      </c>
      <c r="E16" s="15" t="s">
        <v>34</v>
      </c>
      <c r="F16" s="11" t="s">
        <v>35</v>
      </c>
      <c r="G16" s="11">
        <v>1</v>
      </c>
      <c r="H16" s="11">
        <v>3</v>
      </c>
      <c r="I16" s="11" t="s">
        <v>50</v>
      </c>
      <c r="J16" s="12">
        <f t="shared" si="7"/>
        <v>5</v>
      </c>
      <c r="K16" s="11">
        <v>15</v>
      </c>
      <c r="L16" s="10">
        <v>5</v>
      </c>
      <c r="M16" s="10">
        <f t="shared" si="5"/>
        <v>15</v>
      </c>
      <c r="N16" s="10">
        <f t="shared" si="6"/>
        <v>1</v>
      </c>
      <c r="O16" s="14">
        <f t="shared" si="3"/>
        <v>2</v>
      </c>
      <c r="P16" s="10">
        <v>40</v>
      </c>
      <c r="Q16" s="10">
        <v>30</v>
      </c>
      <c r="R16" s="10">
        <v>30</v>
      </c>
      <c r="S16" s="29"/>
      <c r="T16" s="29"/>
      <c r="U16" s="29"/>
      <c r="V16" s="29"/>
      <c r="W16" s="29">
        <f t="shared" si="8"/>
        <v>0.036</v>
      </c>
    </row>
    <row r="17" spans="1:23">
      <c r="A17" s="11" t="s">
        <v>31</v>
      </c>
      <c r="B17" s="11" t="s">
        <v>32</v>
      </c>
      <c r="C17" s="11">
        <v>1328881</v>
      </c>
      <c r="D17" s="11" t="s">
        <v>51</v>
      </c>
      <c r="E17" s="15" t="s">
        <v>34</v>
      </c>
      <c r="F17" s="11" t="s">
        <v>48</v>
      </c>
      <c r="G17" s="11">
        <v>1</v>
      </c>
      <c r="H17" s="11">
        <v>3</v>
      </c>
      <c r="I17" s="11" t="s">
        <v>51</v>
      </c>
      <c r="J17" s="12">
        <f t="shared" si="7"/>
        <v>5</v>
      </c>
      <c r="K17" s="11">
        <v>15</v>
      </c>
      <c r="L17" s="10">
        <v>5</v>
      </c>
      <c r="M17" s="10">
        <f t="shared" si="5"/>
        <v>15</v>
      </c>
      <c r="N17" s="10">
        <f t="shared" si="6"/>
        <v>1</v>
      </c>
      <c r="O17" s="14">
        <f t="shared" si="3"/>
        <v>2</v>
      </c>
      <c r="P17" s="10">
        <v>40</v>
      </c>
      <c r="Q17" s="10">
        <v>30</v>
      </c>
      <c r="R17" s="10">
        <v>30</v>
      </c>
      <c r="S17" s="29"/>
      <c r="T17" s="29"/>
      <c r="U17" s="29"/>
      <c r="V17" s="29"/>
      <c r="W17" s="29">
        <f t="shared" si="8"/>
        <v>0.036</v>
      </c>
    </row>
    <row r="18" spans="1:23">
      <c r="A18" s="11" t="s">
        <v>31</v>
      </c>
      <c r="B18" s="11" t="s">
        <v>32</v>
      </c>
      <c r="C18" s="11">
        <v>1328884</v>
      </c>
      <c r="D18" s="11" t="s">
        <v>52</v>
      </c>
      <c r="E18" s="15" t="s">
        <v>34</v>
      </c>
      <c r="F18" s="11" t="s">
        <v>45</v>
      </c>
      <c r="G18" s="11">
        <v>1</v>
      </c>
      <c r="H18" s="11">
        <v>3</v>
      </c>
      <c r="I18" s="11" t="s">
        <v>52</v>
      </c>
      <c r="J18" s="12">
        <f t="shared" si="7"/>
        <v>2</v>
      </c>
      <c r="K18" s="11">
        <v>6</v>
      </c>
      <c r="L18" s="10">
        <v>1</v>
      </c>
      <c r="M18" s="10">
        <f t="shared" si="5"/>
        <v>3</v>
      </c>
      <c r="N18" s="10">
        <f t="shared" si="6"/>
        <v>2</v>
      </c>
      <c r="O18" s="14">
        <f t="shared" si="3"/>
        <v>4</v>
      </c>
      <c r="P18" s="10">
        <v>30</v>
      </c>
      <c r="Q18" s="10">
        <v>20</v>
      </c>
      <c r="R18" s="10">
        <v>13</v>
      </c>
      <c r="S18" s="29"/>
      <c r="T18" s="29"/>
      <c r="U18" s="29"/>
      <c r="V18" s="29"/>
      <c r="W18" s="29">
        <f t="shared" si="8"/>
        <v>0.0156</v>
      </c>
    </row>
    <row r="19" spans="1:23">
      <c r="A19" s="11" t="s">
        <v>31</v>
      </c>
      <c r="B19" s="11" t="s">
        <v>32</v>
      </c>
      <c r="C19" s="11">
        <v>1328885</v>
      </c>
      <c r="D19" s="11" t="s">
        <v>53</v>
      </c>
      <c r="E19" s="15" t="s">
        <v>34</v>
      </c>
      <c r="F19" s="11" t="s">
        <v>45</v>
      </c>
      <c r="G19" s="11">
        <v>1</v>
      </c>
      <c r="H19" s="11">
        <v>3</v>
      </c>
      <c r="I19" s="11" t="s">
        <v>53</v>
      </c>
      <c r="J19" s="12">
        <f t="shared" si="7"/>
        <v>2</v>
      </c>
      <c r="K19" s="11">
        <v>6</v>
      </c>
      <c r="L19" s="10">
        <v>1</v>
      </c>
      <c r="M19" s="10">
        <f t="shared" si="5"/>
        <v>3</v>
      </c>
      <c r="N19" s="10">
        <f t="shared" si="6"/>
        <v>2</v>
      </c>
      <c r="O19" s="14">
        <f t="shared" si="3"/>
        <v>4</v>
      </c>
      <c r="P19" s="10">
        <v>30</v>
      </c>
      <c r="Q19" s="10">
        <v>20</v>
      </c>
      <c r="R19" s="10">
        <v>13</v>
      </c>
      <c r="S19" s="29"/>
      <c r="T19" s="29"/>
      <c r="U19" s="29"/>
      <c r="V19" s="29"/>
      <c r="W19" s="29">
        <f t="shared" si="8"/>
        <v>0.0156</v>
      </c>
    </row>
    <row r="20" spans="1:23">
      <c r="A20" s="11" t="s">
        <v>31</v>
      </c>
      <c r="B20" s="11" t="s">
        <v>32</v>
      </c>
      <c r="C20" s="11">
        <v>1328886</v>
      </c>
      <c r="D20" s="11" t="s">
        <v>54</v>
      </c>
      <c r="E20" s="15" t="s">
        <v>34</v>
      </c>
      <c r="F20" s="11" t="s">
        <v>45</v>
      </c>
      <c r="G20" s="11">
        <v>1</v>
      </c>
      <c r="H20" s="11">
        <v>3</v>
      </c>
      <c r="I20" s="11" t="s">
        <v>54</v>
      </c>
      <c r="J20" s="12">
        <f t="shared" si="7"/>
        <v>2</v>
      </c>
      <c r="K20" s="11">
        <v>6</v>
      </c>
      <c r="L20" s="10">
        <v>1</v>
      </c>
      <c r="M20" s="10">
        <f t="shared" si="5"/>
        <v>3</v>
      </c>
      <c r="N20" s="10">
        <f t="shared" si="6"/>
        <v>2</v>
      </c>
      <c r="O20" s="14">
        <f t="shared" si="3"/>
        <v>4</v>
      </c>
      <c r="P20" s="10">
        <v>30</v>
      </c>
      <c r="Q20" s="10">
        <v>20</v>
      </c>
      <c r="R20" s="10">
        <v>13</v>
      </c>
      <c r="S20" s="29"/>
      <c r="T20" s="29"/>
      <c r="U20" s="29"/>
      <c r="V20" s="29"/>
      <c r="W20" s="29">
        <f t="shared" si="8"/>
        <v>0.0156</v>
      </c>
    </row>
    <row r="21" spans="1:23">
      <c r="A21" s="11" t="s">
        <v>31</v>
      </c>
      <c r="B21" s="11" t="s">
        <v>32</v>
      </c>
      <c r="C21" s="11">
        <v>1328891</v>
      </c>
      <c r="D21" s="11" t="s">
        <v>55</v>
      </c>
      <c r="E21" s="15" t="s">
        <v>34</v>
      </c>
      <c r="F21" s="11" t="s">
        <v>45</v>
      </c>
      <c r="G21" s="11">
        <v>1</v>
      </c>
      <c r="H21" s="11">
        <v>3</v>
      </c>
      <c r="I21" s="11" t="s">
        <v>55</v>
      </c>
      <c r="J21" s="12">
        <f t="shared" si="7"/>
        <v>2</v>
      </c>
      <c r="K21" s="11">
        <v>6</v>
      </c>
      <c r="L21" s="10">
        <v>1</v>
      </c>
      <c r="M21" s="10">
        <f t="shared" si="5"/>
        <v>3</v>
      </c>
      <c r="N21" s="10">
        <f t="shared" si="6"/>
        <v>2</v>
      </c>
      <c r="O21" s="14">
        <f t="shared" si="3"/>
        <v>4</v>
      </c>
      <c r="P21" s="10">
        <v>30</v>
      </c>
      <c r="Q21" s="10">
        <v>20</v>
      </c>
      <c r="R21" s="10">
        <v>13</v>
      </c>
      <c r="S21" s="29"/>
      <c r="T21" s="29"/>
      <c r="U21" s="29"/>
      <c r="V21" s="29"/>
      <c r="W21" s="29">
        <f t="shared" si="8"/>
        <v>0.0156</v>
      </c>
    </row>
    <row r="22" spans="1:23">
      <c r="A22" s="11" t="s">
        <v>31</v>
      </c>
      <c r="B22" s="11" t="s">
        <v>32</v>
      </c>
      <c r="C22" s="11">
        <v>1328887</v>
      </c>
      <c r="D22" s="11" t="s">
        <v>56</v>
      </c>
      <c r="E22" s="15" t="s">
        <v>34</v>
      </c>
      <c r="F22" s="11" t="s">
        <v>45</v>
      </c>
      <c r="G22" s="11">
        <v>1</v>
      </c>
      <c r="H22" s="11">
        <v>3</v>
      </c>
      <c r="I22" s="11" t="s">
        <v>56</v>
      </c>
      <c r="J22" s="12">
        <f t="shared" si="7"/>
        <v>1</v>
      </c>
      <c r="K22" s="11">
        <v>3</v>
      </c>
      <c r="L22" s="10">
        <v>1</v>
      </c>
      <c r="M22" s="10">
        <f t="shared" si="5"/>
        <v>3</v>
      </c>
      <c r="N22" s="10">
        <f t="shared" si="6"/>
        <v>1</v>
      </c>
      <c r="O22" s="14">
        <f t="shared" si="3"/>
        <v>2</v>
      </c>
      <c r="P22" s="10">
        <v>30</v>
      </c>
      <c r="Q22" s="10">
        <v>20</v>
      </c>
      <c r="R22" s="10">
        <v>13</v>
      </c>
      <c r="S22" s="29"/>
      <c r="T22" s="29"/>
      <c r="U22" s="29"/>
      <c r="V22" s="29"/>
      <c r="W22" s="29">
        <f t="shared" si="8"/>
        <v>0.0078</v>
      </c>
    </row>
    <row r="23" spans="1:23">
      <c r="A23" s="11" t="s">
        <v>31</v>
      </c>
      <c r="B23" s="11" t="s">
        <v>32</v>
      </c>
      <c r="C23" s="11">
        <v>1328888</v>
      </c>
      <c r="D23" s="11" t="s">
        <v>57</v>
      </c>
      <c r="E23" s="15" t="s">
        <v>34</v>
      </c>
      <c r="F23" s="11" t="s">
        <v>45</v>
      </c>
      <c r="G23" s="11">
        <v>1</v>
      </c>
      <c r="H23" s="11">
        <v>3</v>
      </c>
      <c r="I23" s="11" t="s">
        <v>57</v>
      </c>
      <c r="J23" s="12">
        <f t="shared" si="7"/>
        <v>1</v>
      </c>
      <c r="K23" s="11">
        <v>3</v>
      </c>
      <c r="L23" s="10">
        <v>1</v>
      </c>
      <c r="M23" s="10">
        <f t="shared" si="5"/>
        <v>3</v>
      </c>
      <c r="N23" s="10">
        <f t="shared" si="6"/>
        <v>1</v>
      </c>
      <c r="O23" s="14">
        <f t="shared" si="3"/>
        <v>2</v>
      </c>
      <c r="P23" s="10">
        <v>30</v>
      </c>
      <c r="Q23" s="10">
        <v>20</v>
      </c>
      <c r="R23" s="10">
        <v>13</v>
      </c>
      <c r="S23" s="29"/>
      <c r="T23" s="29"/>
      <c r="U23" s="29"/>
      <c r="V23" s="29"/>
      <c r="W23" s="29">
        <f t="shared" si="8"/>
        <v>0.0078</v>
      </c>
    </row>
    <row r="24" spans="1:23">
      <c r="A24" s="11" t="s">
        <v>31</v>
      </c>
      <c r="B24" s="11" t="s">
        <v>32</v>
      </c>
      <c r="C24" s="11">
        <v>1328890</v>
      </c>
      <c r="D24" s="11" t="s">
        <v>58</v>
      </c>
      <c r="E24" s="15" t="s">
        <v>34</v>
      </c>
      <c r="F24" s="11" t="s">
        <v>45</v>
      </c>
      <c r="G24" s="11">
        <v>1</v>
      </c>
      <c r="H24" s="11">
        <v>3</v>
      </c>
      <c r="I24" s="11" t="s">
        <v>58</v>
      </c>
      <c r="J24" s="12">
        <f t="shared" si="7"/>
        <v>1</v>
      </c>
      <c r="K24" s="11">
        <v>3</v>
      </c>
      <c r="L24" s="10">
        <v>1</v>
      </c>
      <c r="M24" s="10">
        <f t="shared" si="5"/>
        <v>3</v>
      </c>
      <c r="N24" s="10">
        <f t="shared" si="6"/>
        <v>1</v>
      </c>
      <c r="O24" s="14">
        <f t="shared" si="3"/>
        <v>2</v>
      </c>
      <c r="P24" s="10">
        <v>30</v>
      </c>
      <c r="Q24" s="10">
        <v>20</v>
      </c>
      <c r="R24" s="10">
        <v>13</v>
      </c>
      <c r="S24" s="29"/>
      <c r="T24" s="29"/>
      <c r="U24" s="29"/>
      <c r="V24" s="29"/>
      <c r="W24" s="29">
        <f t="shared" si="8"/>
        <v>0.0078</v>
      </c>
    </row>
    <row r="25" spans="1:23">
      <c r="A25" s="11" t="s">
        <v>31</v>
      </c>
      <c r="B25" s="11" t="s">
        <v>32</v>
      </c>
      <c r="C25" s="11">
        <v>1328878</v>
      </c>
      <c r="D25" s="11" t="s">
        <v>59</v>
      </c>
      <c r="E25" s="15" t="s">
        <v>34</v>
      </c>
      <c r="F25" s="11" t="s">
        <v>45</v>
      </c>
      <c r="G25" s="11">
        <v>1</v>
      </c>
      <c r="H25" s="11">
        <v>3</v>
      </c>
      <c r="I25" s="11" t="s">
        <v>59</v>
      </c>
      <c r="J25" s="12">
        <f t="shared" si="7"/>
        <v>1</v>
      </c>
      <c r="K25" s="11">
        <v>3</v>
      </c>
      <c r="L25" s="10">
        <v>1</v>
      </c>
      <c r="M25" s="10">
        <f t="shared" si="5"/>
        <v>3</v>
      </c>
      <c r="N25" s="10">
        <f t="shared" si="6"/>
        <v>1</v>
      </c>
      <c r="O25" s="14">
        <f t="shared" si="3"/>
        <v>2</v>
      </c>
      <c r="P25" s="10">
        <v>30</v>
      </c>
      <c r="Q25" s="10">
        <v>20</v>
      </c>
      <c r="R25" s="10">
        <v>13</v>
      </c>
      <c r="S25" s="29"/>
      <c r="T25" s="29"/>
      <c r="U25" s="29"/>
      <c r="V25" s="29"/>
      <c r="W25" s="29">
        <f t="shared" si="8"/>
        <v>0.0078</v>
      </c>
    </row>
    <row r="26" spans="1:23">
      <c r="A26" s="11" t="s">
        <v>31</v>
      </c>
      <c r="B26" s="11" t="s">
        <v>32</v>
      </c>
      <c r="C26" s="11">
        <v>1328892</v>
      </c>
      <c r="D26" s="11" t="s">
        <v>60</v>
      </c>
      <c r="E26" s="15" t="s">
        <v>34</v>
      </c>
      <c r="F26" s="11" t="s">
        <v>61</v>
      </c>
      <c r="G26" s="11">
        <v>1</v>
      </c>
      <c r="H26" s="11">
        <v>3</v>
      </c>
      <c r="I26" s="11" t="s">
        <v>60</v>
      </c>
      <c r="J26" s="12">
        <f t="shared" si="7"/>
        <v>1</v>
      </c>
      <c r="K26" s="11">
        <v>3</v>
      </c>
      <c r="L26" s="10">
        <v>1</v>
      </c>
      <c r="M26" s="10">
        <f t="shared" si="5"/>
        <v>3</v>
      </c>
      <c r="N26" s="10">
        <f t="shared" si="6"/>
        <v>1</v>
      </c>
      <c r="O26" s="14">
        <f t="shared" si="3"/>
        <v>2</v>
      </c>
      <c r="P26" s="10">
        <v>30</v>
      </c>
      <c r="Q26" s="10">
        <v>20</v>
      </c>
      <c r="R26" s="10">
        <v>13</v>
      </c>
      <c r="S26" s="29"/>
      <c r="T26" s="29"/>
      <c r="U26" s="29"/>
      <c r="V26" s="29"/>
      <c r="W26" s="29">
        <f t="shared" si="8"/>
        <v>0.0078</v>
      </c>
    </row>
    <row r="27" s="2" customFormat="1" spans="10:23">
      <c r="J27" s="21">
        <f>SUM(J3:J26)</f>
        <v>552</v>
      </c>
      <c r="K27" s="22">
        <f>SUM(K3:K26)</f>
        <v>1656</v>
      </c>
      <c r="L27" s="23"/>
      <c r="M27" s="23"/>
      <c r="N27" s="23">
        <f>SUM(N3:N26)</f>
        <v>91</v>
      </c>
      <c r="O27" s="24"/>
      <c r="P27" s="23"/>
      <c r="Q27" s="23"/>
      <c r="R27" s="23"/>
      <c r="S27" s="30"/>
      <c r="T27" s="30"/>
      <c r="U27" s="30"/>
      <c r="V27" s="30"/>
      <c r="W27" s="30">
        <f>SUM(W3:W26)</f>
        <v>3.3732</v>
      </c>
    </row>
  </sheetData>
  <mergeCells count="22">
    <mergeCell ref="P2:R2"/>
    <mergeCell ref="A3:A4"/>
    <mergeCell ref="A6:A7"/>
    <mergeCell ref="A8:A9"/>
    <mergeCell ref="B3:B4"/>
    <mergeCell ref="B6:B7"/>
    <mergeCell ref="B8:B9"/>
    <mergeCell ref="C3:C4"/>
    <mergeCell ref="C6:C7"/>
    <mergeCell ref="C8:C9"/>
    <mergeCell ref="D3:D4"/>
    <mergeCell ref="D6:D7"/>
    <mergeCell ref="D8:D9"/>
    <mergeCell ref="E3:E4"/>
    <mergeCell ref="E6:E7"/>
    <mergeCell ref="E8:E9"/>
    <mergeCell ref="F3:F4"/>
    <mergeCell ref="F6:F7"/>
    <mergeCell ref="F8:F9"/>
    <mergeCell ref="I3:I4"/>
    <mergeCell ref="I6:I7"/>
    <mergeCell ref="I8:I9"/>
  </mergeCells>
  <pageMargins left="0.0388888888888889" right="0.0388888888888889" top="0.0388888888888889" bottom="0.0388888888888889" header="0.5" footer="0.5"/>
  <pageSetup paperSize="9" scale="7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2024-03-26T09:46:00Z</dcterms:created>
  <dcterms:modified xsi:type="dcterms:W3CDTF">2024-06-03T03:34:08Z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CB7634E0566241B5AE5BED7E8C73F3EC_12</vt:lpwstr>
  </property>
  <property fmtid="{D5CDD505-2E9C-101B-9397-08002B2CF9AE}" pid="3" name="KSOProductBuildVer">
    <vt:lpwstr>2052-12.1.0.16929</vt:lpwstr>
  </property>
</Properties>
</file>