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3" activeTab="1"/>
  </bookViews>
  <sheets>
    <sheet name="Sheet1" sheetId="1" state="hidden" r:id="rId1"/>
    <sheet name="第二批箱单" sheetId="8" r:id="rId2"/>
  </sheets>
  <definedNames>
    <definedName name="_xlnm._FilterDatabase" localSheetId="1" hidden="1">第二批箱单!$A$2:$X$18</definedName>
    <definedName name="_xlnm._FilterDatabase" localSheetId="0" hidden="1">Sheet1!$A$1:$Z$53</definedName>
    <definedName name="_xlnm.Print_Area" localSheetId="0">Sheet1!$A$1:$Z$53</definedName>
    <definedName name="_xlnm.Print_Area" localSheetId="1">第二批箱单!$A$1:$X$19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<sst xmlns="http://schemas.openxmlformats.org/spreadsheetml/2006/main" count="315" uniqueCount="78">
  <si>
    <r>
      <rPr>
        <b/>
        <sz val="18"/>
        <rFont val="Calibri"/>
        <charset val="134"/>
      </rPr>
      <t>C4550AX</t>
    </r>
    <r>
      <rPr>
        <b/>
        <sz val="18"/>
        <rFont val="微软雅黑"/>
        <charset val="134"/>
      </rPr>
      <t>款装箱单（预装）第一批</t>
    </r>
  </si>
  <si>
    <t>款号</t>
  </si>
  <si>
    <t>订单号</t>
  </si>
  <si>
    <t>目的地</t>
  </si>
  <si>
    <t>颜色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</si>
  <si>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</si>
  <si>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</si>
  <si>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</si>
  <si>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</si>
  <si>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</si>
  <si>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</si>
  <si>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</si>
  <si>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</si>
  <si>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</si>
  <si>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</si>
  <si>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每箱毛重</t>
  </si>
  <si>
    <t>每箱净重</t>
  </si>
  <si>
    <t>配比包重量</t>
  </si>
  <si>
    <t>空箱重量</t>
  </si>
  <si>
    <t>XS</t>
  </si>
  <si>
    <t>S</t>
  </si>
  <si>
    <t>M</t>
  </si>
  <si>
    <t>L</t>
  </si>
  <si>
    <t>XL</t>
  </si>
  <si>
    <t>XXL</t>
  </si>
  <si>
    <t>C4550AX</t>
  </si>
  <si>
    <t>KAZAKHSTAN</t>
  </si>
  <si>
    <t>NV251 - NAVY</t>
  </si>
  <si>
    <t>_</t>
  </si>
  <si>
    <t>有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</si>
  <si>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</si>
  <si>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</si>
  <si>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</si>
  <si>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</si>
  <si>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</si>
  <si>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</si>
  <si>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</si>
  <si>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</si>
  <si>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</si>
  <si>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</si>
  <si>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</si>
  <si>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</si>
  <si>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</si>
  <si>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</si>
  <si>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BELARUS</t>
  </si>
  <si>
    <t>QR</t>
  </si>
  <si>
    <t>RUSSIA</t>
  </si>
  <si>
    <t>ECOM MP</t>
  </si>
  <si>
    <t>LEBANON</t>
  </si>
  <si>
    <r>
      <rPr>
        <b/>
        <sz val="16"/>
        <rFont val="Calibri"/>
        <charset val="134"/>
      </rPr>
      <t>C4550AX</t>
    </r>
    <r>
      <rPr>
        <b/>
        <sz val="16"/>
        <rFont val="微软雅黑"/>
        <charset val="134"/>
      </rPr>
      <t>款装箱单（预装）第二批</t>
    </r>
  </si>
  <si>
    <r>
      <rPr>
        <sz val="14"/>
        <rFont val="微软雅黑"/>
        <charset val="134"/>
      </rPr>
      <t>款号</t>
    </r>
  </si>
  <si>
    <r>
      <rPr>
        <sz val="14"/>
        <rFont val="微软雅黑"/>
        <charset val="134"/>
      </rPr>
      <t>订单号</t>
    </r>
  </si>
  <si>
    <r>
      <rPr>
        <sz val="14"/>
        <rFont val="微软雅黑"/>
        <charset val="134"/>
      </rPr>
      <t>目的地</t>
    </r>
  </si>
  <si>
    <r>
      <rPr>
        <sz val="14"/>
        <rFont val="微软雅黑"/>
        <charset val="134"/>
      </rPr>
      <t>颜色</t>
    </r>
  </si>
  <si>
    <r>
      <rPr>
        <sz val="14"/>
        <rFont val="微软雅黑"/>
        <charset val="134"/>
      </rPr>
      <t>尺码配比</t>
    </r>
  </si>
  <si>
    <r>
      <rPr>
        <sz val="14"/>
        <rFont val="微软雅黑"/>
        <charset val="134"/>
      </rPr>
      <t>每配比件数</t>
    </r>
  </si>
  <si>
    <r>
      <rPr>
        <b/>
        <sz val="14"/>
        <rFont val="微软雅黑"/>
        <charset val="134"/>
      </rPr>
      <t>每箱配比数</t>
    </r>
  </si>
  <si>
    <r>
      <rPr>
        <sz val="14"/>
        <rFont val="微软雅黑"/>
        <charset val="134"/>
      </rPr>
      <t>每箱件数</t>
    </r>
  </si>
  <si>
    <r>
      <rPr>
        <b/>
        <sz val="14"/>
        <rFont val="微软雅黑"/>
        <charset val="134"/>
      </rPr>
      <t>箱数</t>
    </r>
  </si>
  <si>
    <r>
      <rPr>
        <sz val="14"/>
        <rFont val="微软雅黑"/>
        <charset val="134"/>
      </rPr>
      <t>箱号</t>
    </r>
  </si>
  <si>
    <r>
      <rPr>
        <b/>
        <sz val="14"/>
        <rFont val="微软雅黑"/>
        <charset val="134"/>
      </rPr>
      <t>总件数</t>
    </r>
  </si>
  <si>
    <r>
      <rPr>
        <sz val="14"/>
        <rFont val="微软雅黑"/>
        <charset val="134"/>
      </rPr>
      <t>长</t>
    </r>
  </si>
  <si>
    <r>
      <rPr>
        <sz val="14"/>
        <rFont val="微软雅黑"/>
        <charset val="134"/>
      </rPr>
      <t>宽</t>
    </r>
  </si>
  <si>
    <r>
      <rPr>
        <sz val="14"/>
        <rFont val="微软雅黑"/>
        <charset val="134"/>
      </rPr>
      <t>高</t>
    </r>
  </si>
  <si>
    <r>
      <rPr>
        <sz val="14"/>
        <rFont val="微软雅黑"/>
        <charset val="134"/>
      </rPr>
      <t>每箱毛重</t>
    </r>
  </si>
  <si>
    <r>
      <rPr>
        <sz val="14"/>
        <rFont val="微软雅黑"/>
        <charset val="134"/>
      </rPr>
      <t>每箱净重</t>
    </r>
  </si>
  <si>
    <t>DEFACTO PERAKENDE TİC.A.Ş. DEPO Organize San. Bölgesi 6.Depo Kazım Karabekir Mah. Cumhuriyet Cad. Tekirdağ/Çerkezköy Tel:0090 282 758 11 34-35</t>
  </si>
  <si>
    <r>
      <rPr>
        <sz val="14"/>
        <rFont val="微软雅黑"/>
        <charset val="134"/>
      </rPr>
      <t>有</t>
    </r>
  </si>
  <si>
    <t>İSTANBUL DEPO</t>
  </si>
  <si>
    <r>
      <rPr>
        <sz val="14"/>
        <rFont val="微软雅黑"/>
        <charset val="134"/>
      </rPr>
      <t>无</t>
    </r>
  </si>
  <si>
    <t>C9526AX款装箱单（预装）</t>
  </si>
  <si>
    <t>配比总数</t>
  </si>
  <si>
    <t>-</t>
  </si>
  <si>
    <t>XXXL</t>
  </si>
  <si>
    <t>C9526AX</t>
  </si>
  <si>
    <t>TURKEY</t>
  </si>
  <si>
    <t>ER238 - ECRU</t>
  </si>
  <si>
    <t>箱数*2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</si>
</sst>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9"/>
      <color rgb="FFFF0000"/>
      <name val="微软雅黑"/>
      <charset val="1"/>
    </font>
    <font>
      <sz val="9"/>
      <name val="微软雅黑"/>
      <charset val="1"/>
    </font>
    <font>
      <b/>
      <sz val="9"/>
      <name val="微软雅黑"/>
      <charset val="1"/>
    </font>
    <font>
      <b/>
      <sz val="9"/>
      <color rgb="FFFF0000"/>
      <name val="微软雅黑"/>
      <charset val="1"/>
    </font>
    <font>
      <b/>
      <sz val="1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4"/>
      <name val="Calibri"/>
      <charset val="134"/>
    </font>
    <font>
      <sz val="14"/>
      <color indexed="8"/>
      <name val="Calibri"/>
      <charset val="134"/>
    </font>
    <font>
      <b/>
      <sz val="14"/>
      <color indexed="8"/>
      <name val="Calibri"/>
      <charset val="134"/>
    </font>
    <font>
      <sz val="14"/>
      <color rgb="FFFF0000"/>
      <name val="Calibri"/>
      <charset val="134"/>
    </font>
    <font>
      <sz val="9"/>
      <name val="Calibri"/>
      <charset val="1"/>
    </font>
    <font>
      <sz val="9"/>
      <color indexed="8"/>
      <name val="Calibri"/>
      <charset val="134"/>
    </font>
    <font>
      <b/>
      <sz val="18"/>
      <name val="Calibri"/>
      <charset val="134"/>
    </font>
    <font>
      <sz val="14"/>
      <name val="微软雅黑"/>
      <charset val="134"/>
    </font>
    <font>
      <b/>
      <sz val="16"/>
      <name val="Calibri"/>
      <charset val="134"/>
    </font>
    <font>
      <b/>
      <sz val="18"/>
      <color rgb="FFFF0000"/>
      <name val="Calibri"/>
      <charset val="134"/>
    </font>
    <font>
      <b/>
      <sz val="14"/>
      <name val="微软雅黑"/>
      <charset val="134"/>
    </font>
    <font>
      <b/>
      <sz val="14"/>
      <name val="Calibri"/>
      <charset val="134"/>
    </font>
    <font>
      <b/>
      <sz val="14"/>
      <color rgb="FFFF0000"/>
      <name val="Calibri"/>
      <charset val="134"/>
    </font>
    <font>
      <b/>
      <sz val="16"/>
      <color rgb="FFFF0000"/>
      <name val="Calibri"/>
      <charset val="134"/>
    </font>
    <font>
      <sz val="12"/>
      <name val="微软雅黑"/>
      <charset val="134"/>
    </font>
    <font>
      <sz val="12"/>
      <name val="宋体"/>
      <charset val="134"/>
    </font>
    <font>
      <sz val="12"/>
      <name val="Calibri"/>
      <charset val="134"/>
    </font>
    <font>
      <sz val="9"/>
      <name val="宋体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b/>
      <sz val="18"/>
      <name val="微软雅黑"/>
      <charset val="134"/>
    </font>
    <font>
      <b/>
      <sz val="16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10" applyNumberFormat="0" applyAlignment="0" applyProtection="0">
      <alignment vertical="center"/>
    </xf>
    <xf numFmtId="0" fontId="39" fillId="9" borderId="11" applyNumberFormat="0" applyAlignment="0" applyProtection="0">
      <alignment vertical="center"/>
    </xf>
    <xf numFmtId="0" fontId="40" fillId="9" borderId="10" applyNumberFormat="0" applyAlignment="0" applyProtection="0">
      <alignment vertical="center"/>
    </xf>
    <xf numFmtId="0" fontId="41" fillId="10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 applyFill="0" applyBorder="0"/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4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7" fillId="4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76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76" fontId="25" fillId="4" borderId="2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176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176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6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4"/>
  <sheetViews>
    <sheetView view="pageBreakPreview" zoomScale="85" zoomScaleNormal="100" topLeftCell="B1" workbookViewId="0">
      <pane ySplit="3" topLeftCell="A4" activePane="bottomLeft" state="frozen"/>
      <selection/>
      <selection pane="bottomLeft" activeCell="A1" sqref="$A1:$XFD1048576"/>
    </sheetView>
  </sheetViews>
  <sheetFormatPr defaultColWidth="7.89090909090909" defaultRowHeight="19.05" customHeight="1"/>
  <cols>
    <col min="1" max="1" width="17.1090909090909" style="43" customWidth="1"/>
    <col min="2" max="2" width="19.8909090909091" style="43" customWidth="1"/>
    <col min="3" max="3" width="22.5545454545455" style="44" customWidth="1"/>
    <col min="4" max="4" width="21.6636363636364" style="43" customWidth="1"/>
    <col min="5" max="10" width="5.44545454545455" style="43" customWidth="1"/>
    <col min="11" max="11" width="9.62727272727273" style="43" customWidth="1"/>
    <col min="12" max="12" width="10.7363636363636" style="45" customWidth="1"/>
    <col min="13" max="13" width="5.55454545454545" style="43" customWidth="1"/>
    <col min="14" max="14" width="8.10909090909091" style="46" customWidth="1"/>
    <col min="15" max="15" width="5.10909090909091" style="43" customWidth="1"/>
    <col min="16" max="16" width="3.66363636363636" style="43" customWidth="1"/>
    <col min="17" max="17" width="7.55454545454545" style="43" customWidth="1"/>
    <col min="18" max="18" width="10" style="45" customWidth="1"/>
    <col min="19" max="21" width="8.21818181818182" style="43" customWidth="1"/>
    <col min="22" max="22" width="9.78181818181818" style="43" hidden="1" customWidth="1"/>
    <col min="23" max="24" width="13.4454545454545" style="43" customWidth="1"/>
    <col min="25" max="25" width="10" style="47"/>
    <col min="26" max="26" width="12.8909090909091" style="48"/>
    <col min="27" max="16384" width="7.89090909090909" style="49"/>
  </cols>
  <sheetData>
    <row r="1" ht="41.4" customHeight="1" spans="1:2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72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customHeight="1" spans="1:26">
      <c r="A2" s="51" t="s">
        <v>1</v>
      </c>
      <c r="B2" s="51" t="s">
        <v>2</v>
      </c>
      <c r="C2" s="51" t="s">
        <v>3</v>
      </c>
      <c r="D2" s="51" t="s">
        <v>4</v>
      </c>
      <c r="E2" s="52" t="s">
        <v>5</v>
      </c>
      <c r="F2" s="53"/>
      <c r="G2" s="53"/>
      <c r="H2" s="53"/>
      <c r="I2" s="53"/>
      <c r="J2" s="73"/>
      <c r="K2" s="74" t="s">
        <v>6</v>
      </c>
      <c r="L2" s="75" t="s">
        <v>7</v>
      </c>
      <c r="M2" s="74" t="s">
        <v>8</v>
      </c>
      <c r="N2" s="76" t="s">
        <v>9</v>
      </c>
      <c r="O2" s="51" t="s">
        <v>10</v>
      </c>
      <c r="P2" s="77"/>
      <c r="Q2" s="51" t="s">
        <v>10</v>
      </c>
      <c r="R2" s="76" t="s">
        <v>11</v>
      </c>
      <c r="S2" s="51" t="s">
        <v>12</v>
      </c>
      <c r="T2" s="51" t="s">
        <v>13</v>
      </c>
      <c r="U2" s="51" t="s">
        <v>14</v>
      </c>
      <c r="V2" s="77"/>
      <c r="W2" s="51" t="s">
        <v>15</v>
      </c>
      <c r="X2" s="51" t="s">
        <v>16</v>
      </c>
      <c r="Y2" s="101" t="s">
        <v>17</v>
      </c>
      <c r="Z2" s="102" t="s">
        <v>18</v>
      </c>
    </row>
    <row r="3" customHeight="1" spans="1:26">
      <c r="A3" s="54"/>
      <c r="B3" s="54"/>
      <c r="C3" s="54"/>
      <c r="D3" s="54"/>
      <c r="E3" s="55" t="s">
        <v>19</v>
      </c>
      <c r="F3" s="55" t="s">
        <v>20</v>
      </c>
      <c r="G3" s="55" t="s">
        <v>21</v>
      </c>
      <c r="H3" s="55" t="s">
        <v>22</v>
      </c>
      <c r="I3" s="55" t="s">
        <v>23</v>
      </c>
      <c r="J3" s="55" t="s">
        <v>24</v>
      </c>
      <c r="K3" s="78"/>
      <c r="L3" s="79"/>
      <c r="M3" s="78"/>
      <c r="N3" s="80"/>
      <c r="O3" s="54"/>
      <c r="P3" s="54"/>
      <c r="Q3" s="54"/>
      <c r="R3" s="80"/>
      <c r="S3" s="54"/>
      <c r="T3" s="54"/>
      <c r="U3" s="54"/>
      <c r="V3" s="54"/>
      <c r="W3" s="54"/>
      <c r="X3" s="54"/>
      <c r="Y3" s="103"/>
      <c r="Z3" s="104"/>
    </row>
    <row r="4" customHeight="1" spans="1:26">
      <c r="A4" s="56" t="s">
        <v>25</v>
      </c>
      <c r="B4" s="56">
        <v>1266794</v>
      </c>
      <c r="C4" s="56" t="s">
        <v>26</v>
      </c>
      <c r="D4" s="57" t="s">
        <v>27</v>
      </c>
      <c r="E4" s="56">
        <v>1</v>
      </c>
      <c r="F4" s="56">
        <v>2</v>
      </c>
      <c r="G4" s="56">
        <v>2</v>
      </c>
      <c r="H4" s="56">
        <v>2</v>
      </c>
      <c r="I4" s="56">
        <v>2</v>
      </c>
      <c r="J4" s="56">
        <v>1</v>
      </c>
      <c r="K4" s="56">
        <f t="shared" ref="K4:K32" si="0">SUM(E4:J4)</f>
        <v>10</v>
      </c>
      <c r="L4" s="81">
        <v>2</v>
      </c>
      <c r="M4" s="56">
        <f t="shared" ref="M4:M32" si="1">SUM(K4*L4)</f>
        <v>20</v>
      </c>
      <c r="N4" s="81">
        <v>5</v>
      </c>
      <c r="O4" s="56">
        <v>1</v>
      </c>
      <c r="P4" s="55" t="s">
        <v>28</v>
      </c>
      <c r="Q4" s="56">
        <v>5</v>
      </c>
      <c r="R4" s="81">
        <f t="shared" ref="R4:R32" si="2">SUM(M4*N4)</f>
        <v>100</v>
      </c>
      <c r="S4" s="56">
        <v>67</v>
      </c>
      <c r="T4" s="56">
        <v>60</v>
      </c>
      <c r="U4" s="56">
        <v>36</v>
      </c>
      <c r="V4" s="98" t="s">
        <v>29</v>
      </c>
      <c r="W4" s="56">
        <v>17.4</v>
      </c>
      <c r="X4" s="56">
        <v>15.2</v>
      </c>
      <c r="Y4" s="105">
        <f t="shared" ref="Y4:Y8" si="3">X4/L4</f>
        <v>7.6</v>
      </c>
      <c r="Z4" s="106">
        <f t="shared" ref="Z4:Z6" si="4">W4-X4</f>
        <v>2.2</v>
      </c>
    </row>
    <row r="5" customHeight="1" spans="1:26">
      <c r="A5" s="56" t="s">
        <v>25</v>
      </c>
      <c r="B5" s="56">
        <v>1266794</v>
      </c>
      <c r="C5" s="56" t="s">
        <v>26</v>
      </c>
      <c r="D5" s="57" t="s">
        <v>27</v>
      </c>
      <c r="E5" s="56">
        <v>1</v>
      </c>
      <c r="F5" s="56">
        <v>2</v>
      </c>
      <c r="G5" s="56">
        <v>2</v>
      </c>
      <c r="H5" s="56">
        <v>2</v>
      </c>
      <c r="I5" s="56">
        <v>2</v>
      </c>
      <c r="J5" s="56">
        <v>1</v>
      </c>
      <c r="K5" s="56">
        <f t="shared" si="0"/>
        <v>10</v>
      </c>
      <c r="L5" s="81">
        <v>1</v>
      </c>
      <c r="M5" s="56">
        <f t="shared" si="1"/>
        <v>10</v>
      </c>
      <c r="N5" s="81">
        <v>1</v>
      </c>
      <c r="O5" s="56">
        <v>6</v>
      </c>
      <c r="P5" s="55" t="s">
        <v>28</v>
      </c>
      <c r="Q5" s="56">
        <v>6</v>
      </c>
      <c r="R5" s="81">
        <f t="shared" si="2"/>
        <v>10</v>
      </c>
      <c r="S5" s="56">
        <v>67</v>
      </c>
      <c r="T5" s="56">
        <v>60</v>
      </c>
      <c r="U5" s="56">
        <v>18</v>
      </c>
      <c r="V5" s="98" t="s">
        <v>29</v>
      </c>
      <c r="W5" s="56">
        <v>9.5</v>
      </c>
      <c r="X5" s="56">
        <v>7.6</v>
      </c>
      <c r="Y5" s="105">
        <f t="shared" si="3"/>
        <v>7.6</v>
      </c>
      <c r="Z5" s="106">
        <f t="shared" si="4"/>
        <v>1.9</v>
      </c>
    </row>
    <row r="6" customHeight="1" spans="1:26">
      <c r="A6" s="56" t="s">
        <v>25</v>
      </c>
      <c r="B6" s="56">
        <v>1266795</v>
      </c>
      <c r="C6" s="56" t="s">
        <v>30</v>
      </c>
      <c r="D6" s="57" t="s">
        <v>27</v>
      </c>
      <c r="E6" s="56">
        <v>1</v>
      </c>
      <c r="F6" s="56">
        <v>2</v>
      </c>
      <c r="G6" s="56">
        <v>2</v>
      </c>
      <c r="H6" s="56">
        <v>2</v>
      </c>
      <c r="I6" s="56">
        <v>2</v>
      </c>
      <c r="J6" s="56">
        <v>1</v>
      </c>
      <c r="K6" s="56">
        <f t="shared" si="0"/>
        <v>10</v>
      </c>
      <c r="L6" s="81">
        <v>2</v>
      </c>
      <c r="M6" s="56">
        <f t="shared" si="1"/>
        <v>20</v>
      </c>
      <c r="N6" s="81">
        <v>12</v>
      </c>
      <c r="O6" s="56">
        <v>1</v>
      </c>
      <c r="P6" s="55" t="s">
        <v>28</v>
      </c>
      <c r="Q6" s="56">
        <v>12</v>
      </c>
      <c r="R6" s="81">
        <f t="shared" si="2"/>
        <v>240</v>
      </c>
      <c r="S6" s="56">
        <v>67</v>
      </c>
      <c r="T6" s="56">
        <v>60</v>
      </c>
      <c r="U6" s="56">
        <v>36</v>
      </c>
      <c r="V6" s="98" t="s">
        <v>29</v>
      </c>
      <c r="W6" s="56">
        <v>17.4</v>
      </c>
      <c r="X6" s="56">
        <v>15.2</v>
      </c>
      <c r="Y6" s="105">
        <f t="shared" si="3"/>
        <v>7.6</v>
      </c>
      <c r="Z6" s="106">
        <f t="shared" si="4"/>
        <v>2.2</v>
      </c>
    </row>
    <row r="7" customHeight="1" spans="1:26">
      <c r="A7" s="56" t="s">
        <v>25</v>
      </c>
      <c r="B7" s="56">
        <v>1266795</v>
      </c>
      <c r="C7" s="56" t="s">
        <v>30</v>
      </c>
      <c r="D7" s="57" t="s">
        <v>27</v>
      </c>
      <c r="E7" s="56">
        <v>1</v>
      </c>
      <c r="F7" s="56">
        <v>2</v>
      </c>
      <c r="G7" s="56">
        <v>2</v>
      </c>
      <c r="H7" s="56">
        <v>2</v>
      </c>
      <c r="I7" s="56">
        <v>2</v>
      </c>
      <c r="J7" s="56">
        <v>1</v>
      </c>
      <c r="K7" s="56">
        <f t="shared" si="0"/>
        <v>10</v>
      </c>
      <c r="L7" s="81">
        <v>1</v>
      </c>
      <c r="M7" s="56">
        <f t="shared" si="1"/>
        <v>10</v>
      </c>
      <c r="N7" s="81">
        <v>1</v>
      </c>
      <c r="O7" s="56">
        <v>13</v>
      </c>
      <c r="P7" s="55" t="s">
        <v>28</v>
      </c>
      <c r="Q7" s="56">
        <v>13</v>
      </c>
      <c r="R7" s="81">
        <f t="shared" si="2"/>
        <v>10</v>
      </c>
      <c r="S7" s="56">
        <v>67</v>
      </c>
      <c r="T7" s="56">
        <v>60</v>
      </c>
      <c r="U7" s="56">
        <v>18</v>
      </c>
      <c r="V7" s="98" t="s">
        <v>29</v>
      </c>
      <c r="W7" s="56">
        <v>9.5</v>
      </c>
      <c r="X7" s="56">
        <v>7.6</v>
      </c>
      <c r="Y7" s="105">
        <f t="shared" si="3"/>
        <v>7.6</v>
      </c>
      <c r="Z7" s="106">
        <f t="shared" ref="Z7:Z32" si="5">W7-X7</f>
        <v>1.9</v>
      </c>
    </row>
    <row r="8" customHeight="1" spans="1:26">
      <c r="A8" s="56" t="s">
        <v>25</v>
      </c>
      <c r="B8" s="56">
        <v>1266796</v>
      </c>
      <c r="C8" s="56" t="s">
        <v>31</v>
      </c>
      <c r="D8" s="57" t="s">
        <v>27</v>
      </c>
      <c r="E8" s="56">
        <v>1</v>
      </c>
      <c r="F8" s="56">
        <v>2</v>
      </c>
      <c r="G8" s="56">
        <v>2</v>
      </c>
      <c r="H8" s="56">
        <v>2</v>
      </c>
      <c r="I8" s="56">
        <v>2</v>
      </c>
      <c r="J8" s="56">
        <v>1</v>
      </c>
      <c r="K8" s="56">
        <f t="shared" si="0"/>
        <v>10</v>
      </c>
      <c r="L8" s="81">
        <v>2</v>
      </c>
      <c r="M8" s="56">
        <f t="shared" si="1"/>
        <v>20</v>
      </c>
      <c r="N8" s="81">
        <v>1</v>
      </c>
      <c r="O8" s="56">
        <v>1</v>
      </c>
      <c r="P8" s="55" t="s">
        <v>28</v>
      </c>
      <c r="Q8" s="56">
        <v>1</v>
      </c>
      <c r="R8" s="81">
        <f t="shared" si="2"/>
        <v>20</v>
      </c>
      <c r="S8" s="56">
        <v>67</v>
      </c>
      <c r="T8" s="56">
        <v>60</v>
      </c>
      <c r="U8" s="56">
        <v>36</v>
      </c>
      <c r="V8" s="98" t="s">
        <v>29</v>
      </c>
      <c r="W8" s="56">
        <v>17.4</v>
      </c>
      <c r="X8" s="56">
        <v>15.2</v>
      </c>
      <c r="Y8" s="105">
        <f t="shared" si="3"/>
        <v>7.6</v>
      </c>
      <c r="Z8" s="106">
        <f t="shared" si="5"/>
        <v>2.2</v>
      </c>
    </row>
    <row r="9" customHeight="1" spans="1:26">
      <c r="A9" s="56" t="s">
        <v>25</v>
      </c>
      <c r="B9" s="56">
        <v>1266796</v>
      </c>
      <c r="C9" s="56" t="s">
        <v>31</v>
      </c>
      <c r="D9" s="57" t="s">
        <v>27</v>
      </c>
      <c r="E9" s="56">
        <v>1</v>
      </c>
      <c r="F9" s="56">
        <v>2</v>
      </c>
      <c r="G9" s="56">
        <v>2</v>
      </c>
      <c r="H9" s="56">
        <v>2</v>
      </c>
      <c r="I9" s="56">
        <v>2</v>
      </c>
      <c r="J9" s="56">
        <v>1</v>
      </c>
      <c r="K9" s="56">
        <f t="shared" si="0"/>
        <v>10</v>
      </c>
      <c r="L9" s="81">
        <v>1</v>
      </c>
      <c r="M9" s="56">
        <f t="shared" si="1"/>
        <v>10</v>
      </c>
      <c r="N9" s="81">
        <v>1</v>
      </c>
      <c r="O9" s="56">
        <v>2</v>
      </c>
      <c r="P9" s="55" t="s">
        <v>28</v>
      </c>
      <c r="Q9" s="56">
        <v>2</v>
      </c>
      <c r="R9" s="81">
        <f t="shared" si="2"/>
        <v>10</v>
      </c>
      <c r="S9" s="56">
        <v>67</v>
      </c>
      <c r="T9" s="56">
        <v>60</v>
      </c>
      <c r="U9" s="56">
        <v>18</v>
      </c>
      <c r="V9" s="98" t="s">
        <v>29</v>
      </c>
      <c r="W9" s="56">
        <v>9.5</v>
      </c>
      <c r="X9" s="56">
        <v>7.6</v>
      </c>
      <c r="Y9" s="105">
        <f t="shared" ref="Y9:Y32" si="6">X9/L9</f>
        <v>7.6</v>
      </c>
      <c r="Z9" s="106">
        <f t="shared" si="5"/>
        <v>1.9</v>
      </c>
    </row>
    <row r="10" customHeight="1" spans="1:26">
      <c r="A10" s="56" t="s">
        <v>25</v>
      </c>
      <c r="B10" s="56">
        <v>1266797</v>
      </c>
      <c r="C10" s="56" t="s">
        <v>32</v>
      </c>
      <c r="D10" s="57" t="s">
        <v>27</v>
      </c>
      <c r="E10" s="56">
        <v>1</v>
      </c>
      <c r="F10" s="56">
        <v>2</v>
      </c>
      <c r="G10" s="56">
        <v>2</v>
      </c>
      <c r="H10" s="56">
        <v>2</v>
      </c>
      <c r="I10" s="56">
        <v>2</v>
      </c>
      <c r="J10" s="56">
        <v>1</v>
      </c>
      <c r="K10" s="56">
        <f t="shared" si="0"/>
        <v>10</v>
      </c>
      <c r="L10" s="81">
        <v>2</v>
      </c>
      <c r="M10" s="56">
        <f t="shared" si="1"/>
        <v>20</v>
      </c>
      <c r="N10" s="81">
        <v>5</v>
      </c>
      <c r="O10" s="56">
        <v>1</v>
      </c>
      <c r="P10" s="55" t="s">
        <v>28</v>
      </c>
      <c r="Q10" s="56">
        <v>5</v>
      </c>
      <c r="R10" s="81">
        <f t="shared" si="2"/>
        <v>100</v>
      </c>
      <c r="S10" s="56">
        <v>67</v>
      </c>
      <c r="T10" s="56">
        <v>60</v>
      </c>
      <c r="U10" s="56">
        <v>36</v>
      </c>
      <c r="V10" s="98" t="s">
        <v>29</v>
      </c>
      <c r="W10" s="56">
        <v>17.4</v>
      </c>
      <c r="X10" s="56">
        <v>15.2</v>
      </c>
      <c r="Y10" s="105">
        <f t="shared" si="6"/>
        <v>7.6</v>
      </c>
      <c r="Z10" s="106">
        <f t="shared" si="5"/>
        <v>2.2</v>
      </c>
    </row>
    <row r="11" customHeight="1" spans="1:26">
      <c r="A11" s="56" t="s">
        <v>25</v>
      </c>
      <c r="B11" s="56">
        <v>1266798</v>
      </c>
      <c r="C11" s="56" t="s">
        <v>33</v>
      </c>
      <c r="D11" s="57" t="s">
        <v>27</v>
      </c>
      <c r="E11" s="56">
        <v>1</v>
      </c>
      <c r="F11" s="56">
        <v>2</v>
      </c>
      <c r="G11" s="56">
        <v>2</v>
      </c>
      <c r="H11" s="56">
        <v>2</v>
      </c>
      <c r="I11" s="56">
        <v>2</v>
      </c>
      <c r="J11" s="56">
        <v>1</v>
      </c>
      <c r="K11" s="56">
        <f t="shared" si="0"/>
        <v>10</v>
      </c>
      <c r="L11" s="81">
        <v>2</v>
      </c>
      <c r="M11" s="56">
        <f t="shared" si="1"/>
        <v>20</v>
      </c>
      <c r="N11" s="81">
        <v>9</v>
      </c>
      <c r="O11" s="56">
        <v>1</v>
      </c>
      <c r="P11" s="55" t="s">
        <v>28</v>
      </c>
      <c r="Q11" s="56">
        <v>9</v>
      </c>
      <c r="R11" s="81">
        <f t="shared" si="2"/>
        <v>180</v>
      </c>
      <c r="S11" s="56">
        <v>67</v>
      </c>
      <c r="T11" s="56">
        <v>60</v>
      </c>
      <c r="U11" s="56">
        <v>36</v>
      </c>
      <c r="V11" s="98" t="s">
        <v>29</v>
      </c>
      <c r="W11" s="56">
        <v>17.4</v>
      </c>
      <c r="X11" s="56">
        <v>15.2</v>
      </c>
      <c r="Y11" s="105">
        <f t="shared" si="6"/>
        <v>7.6</v>
      </c>
      <c r="Z11" s="106">
        <f t="shared" si="5"/>
        <v>2.2</v>
      </c>
    </row>
    <row r="12" customHeight="1" spans="1:26">
      <c r="A12" s="56" t="s">
        <v>25</v>
      </c>
      <c r="B12" s="56">
        <v>1266799</v>
      </c>
      <c r="C12" s="56" t="s">
        <v>34</v>
      </c>
      <c r="D12" s="57" t="s">
        <v>27</v>
      </c>
      <c r="E12" s="56">
        <v>1</v>
      </c>
      <c r="F12" s="56">
        <v>2</v>
      </c>
      <c r="G12" s="56">
        <v>2</v>
      </c>
      <c r="H12" s="56">
        <v>2</v>
      </c>
      <c r="I12" s="56">
        <v>2</v>
      </c>
      <c r="J12" s="56">
        <v>1</v>
      </c>
      <c r="K12" s="56">
        <f t="shared" si="0"/>
        <v>10</v>
      </c>
      <c r="L12" s="81">
        <v>2</v>
      </c>
      <c r="M12" s="56">
        <f t="shared" si="1"/>
        <v>20</v>
      </c>
      <c r="N12" s="81">
        <v>2</v>
      </c>
      <c r="O12" s="56">
        <v>1</v>
      </c>
      <c r="P12" s="55" t="s">
        <v>28</v>
      </c>
      <c r="Q12" s="56">
        <v>2</v>
      </c>
      <c r="R12" s="81">
        <f t="shared" si="2"/>
        <v>40</v>
      </c>
      <c r="S12" s="56">
        <v>67</v>
      </c>
      <c r="T12" s="56">
        <v>60</v>
      </c>
      <c r="U12" s="56">
        <v>36</v>
      </c>
      <c r="V12" s="98" t="s">
        <v>29</v>
      </c>
      <c r="W12" s="56">
        <v>17.4</v>
      </c>
      <c r="X12" s="56">
        <v>15.2</v>
      </c>
      <c r="Y12" s="105">
        <f t="shared" si="6"/>
        <v>7.6</v>
      </c>
      <c r="Z12" s="106">
        <f t="shared" si="5"/>
        <v>2.2</v>
      </c>
    </row>
    <row r="13" customHeight="1" spans="1:26">
      <c r="A13" s="56" t="s">
        <v>25</v>
      </c>
      <c r="B13" s="56">
        <v>1266799</v>
      </c>
      <c r="C13" s="56" t="s">
        <v>34</v>
      </c>
      <c r="D13" s="57" t="s">
        <v>27</v>
      </c>
      <c r="E13" s="56">
        <v>1</v>
      </c>
      <c r="F13" s="56">
        <v>2</v>
      </c>
      <c r="G13" s="56">
        <v>2</v>
      </c>
      <c r="H13" s="56">
        <v>2</v>
      </c>
      <c r="I13" s="56">
        <v>2</v>
      </c>
      <c r="J13" s="56">
        <v>1</v>
      </c>
      <c r="K13" s="56">
        <f t="shared" si="0"/>
        <v>10</v>
      </c>
      <c r="L13" s="81">
        <v>1</v>
      </c>
      <c r="M13" s="56">
        <f t="shared" si="1"/>
        <v>10</v>
      </c>
      <c r="N13" s="81">
        <v>1</v>
      </c>
      <c r="O13" s="56">
        <v>3</v>
      </c>
      <c r="P13" s="55" t="s">
        <v>28</v>
      </c>
      <c r="Q13" s="56">
        <v>3</v>
      </c>
      <c r="R13" s="81">
        <f t="shared" si="2"/>
        <v>10</v>
      </c>
      <c r="S13" s="56">
        <v>67</v>
      </c>
      <c r="T13" s="56">
        <v>60</v>
      </c>
      <c r="U13" s="56">
        <v>18</v>
      </c>
      <c r="V13" s="98" t="s">
        <v>29</v>
      </c>
      <c r="W13" s="56">
        <v>9.5</v>
      </c>
      <c r="X13" s="56">
        <v>7.6</v>
      </c>
      <c r="Y13" s="105">
        <f t="shared" si="6"/>
        <v>7.6</v>
      </c>
      <c r="Z13" s="106">
        <f t="shared" si="5"/>
        <v>1.9</v>
      </c>
    </row>
    <row r="14" customHeight="1" spans="1:26">
      <c r="A14" s="56" t="s">
        <v>25</v>
      </c>
      <c r="B14" s="56">
        <v>1266800</v>
      </c>
      <c r="C14" s="56" t="s">
        <v>35</v>
      </c>
      <c r="D14" s="57" t="s">
        <v>27</v>
      </c>
      <c r="E14" s="56">
        <v>1</v>
      </c>
      <c r="F14" s="56">
        <v>2</v>
      </c>
      <c r="G14" s="56">
        <v>2</v>
      </c>
      <c r="H14" s="56">
        <v>2</v>
      </c>
      <c r="I14" s="56">
        <v>2</v>
      </c>
      <c r="J14" s="56">
        <v>1</v>
      </c>
      <c r="K14" s="56">
        <f t="shared" si="0"/>
        <v>10</v>
      </c>
      <c r="L14" s="81">
        <v>2</v>
      </c>
      <c r="M14" s="56">
        <f t="shared" si="1"/>
        <v>20</v>
      </c>
      <c r="N14" s="81">
        <v>1</v>
      </c>
      <c r="O14" s="56">
        <v>1</v>
      </c>
      <c r="P14" s="55" t="s">
        <v>28</v>
      </c>
      <c r="Q14" s="56">
        <v>1</v>
      </c>
      <c r="R14" s="81">
        <f t="shared" si="2"/>
        <v>20</v>
      </c>
      <c r="S14" s="56">
        <v>67</v>
      </c>
      <c r="T14" s="56">
        <v>60</v>
      </c>
      <c r="U14" s="56">
        <v>36</v>
      </c>
      <c r="V14" s="98" t="s">
        <v>29</v>
      </c>
      <c r="W14" s="56">
        <v>17.4</v>
      </c>
      <c r="X14" s="56">
        <v>15.2</v>
      </c>
      <c r="Y14" s="105">
        <f t="shared" si="6"/>
        <v>7.6</v>
      </c>
      <c r="Z14" s="106">
        <f t="shared" si="5"/>
        <v>2.2</v>
      </c>
    </row>
    <row r="15" customHeight="1" spans="1:26">
      <c r="A15" s="56" t="s">
        <v>25</v>
      </c>
      <c r="B15" s="56">
        <v>1266801</v>
      </c>
      <c r="C15" s="56" t="s">
        <v>36</v>
      </c>
      <c r="D15" s="57" t="s">
        <v>27</v>
      </c>
      <c r="E15" s="56">
        <v>1</v>
      </c>
      <c r="F15" s="56">
        <v>2</v>
      </c>
      <c r="G15" s="56">
        <v>2</v>
      </c>
      <c r="H15" s="56">
        <v>2</v>
      </c>
      <c r="I15" s="56">
        <v>2</v>
      </c>
      <c r="J15" s="56">
        <v>1</v>
      </c>
      <c r="K15" s="56">
        <f t="shared" si="0"/>
        <v>10</v>
      </c>
      <c r="L15" s="81">
        <v>2</v>
      </c>
      <c r="M15" s="56">
        <f t="shared" si="1"/>
        <v>20</v>
      </c>
      <c r="N15" s="81">
        <v>1</v>
      </c>
      <c r="O15" s="56">
        <v>1</v>
      </c>
      <c r="P15" s="55" t="s">
        <v>28</v>
      </c>
      <c r="Q15" s="56">
        <v>2</v>
      </c>
      <c r="R15" s="81">
        <f t="shared" si="2"/>
        <v>20</v>
      </c>
      <c r="S15" s="56">
        <v>67</v>
      </c>
      <c r="T15" s="56">
        <v>60</v>
      </c>
      <c r="U15" s="56">
        <v>36</v>
      </c>
      <c r="V15" s="98" t="s">
        <v>29</v>
      </c>
      <c r="W15" s="56">
        <v>17.4</v>
      </c>
      <c r="X15" s="56">
        <v>15.2</v>
      </c>
      <c r="Y15" s="105">
        <f t="shared" si="6"/>
        <v>7.6</v>
      </c>
      <c r="Z15" s="106">
        <f t="shared" si="5"/>
        <v>2.2</v>
      </c>
    </row>
    <row r="16" customHeight="1" spans="1:26">
      <c r="A16" s="56" t="s">
        <v>25</v>
      </c>
      <c r="B16" s="56">
        <v>1266801</v>
      </c>
      <c r="C16" s="56" t="s">
        <v>36</v>
      </c>
      <c r="D16" s="57" t="s">
        <v>27</v>
      </c>
      <c r="E16" s="56">
        <v>1</v>
      </c>
      <c r="F16" s="56">
        <v>2</v>
      </c>
      <c r="G16" s="56">
        <v>2</v>
      </c>
      <c r="H16" s="56">
        <v>2</v>
      </c>
      <c r="I16" s="56">
        <v>2</v>
      </c>
      <c r="J16" s="56">
        <v>1</v>
      </c>
      <c r="K16" s="56">
        <f t="shared" si="0"/>
        <v>10</v>
      </c>
      <c r="L16" s="81">
        <v>1</v>
      </c>
      <c r="M16" s="56">
        <f t="shared" si="1"/>
        <v>10</v>
      </c>
      <c r="N16" s="81">
        <v>1</v>
      </c>
      <c r="O16" s="56">
        <v>3</v>
      </c>
      <c r="P16" s="55" t="s">
        <v>28</v>
      </c>
      <c r="Q16" s="56">
        <v>3</v>
      </c>
      <c r="R16" s="81">
        <f t="shared" si="2"/>
        <v>10</v>
      </c>
      <c r="S16" s="56">
        <v>67</v>
      </c>
      <c r="T16" s="56">
        <v>60</v>
      </c>
      <c r="U16" s="56">
        <v>18</v>
      </c>
      <c r="V16" s="98" t="s">
        <v>29</v>
      </c>
      <c r="W16" s="56">
        <v>9.5</v>
      </c>
      <c r="X16" s="56">
        <v>7.6</v>
      </c>
      <c r="Y16" s="105">
        <f t="shared" si="6"/>
        <v>7.6</v>
      </c>
      <c r="Z16" s="106">
        <f t="shared" si="5"/>
        <v>1.9</v>
      </c>
    </row>
    <row r="17" customHeight="1" spans="1:26">
      <c r="A17" s="56" t="s">
        <v>25</v>
      </c>
      <c r="B17" s="56">
        <v>1266802</v>
      </c>
      <c r="C17" s="56" t="s">
        <v>37</v>
      </c>
      <c r="D17" s="57" t="s">
        <v>27</v>
      </c>
      <c r="E17" s="56">
        <v>1</v>
      </c>
      <c r="F17" s="56">
        <v>2</v>
      </c>
      <c r="G17" s="56">
        <v>2</v>
      </c>
      <c r="H17" s="56">
        <v>2</v>
      </c>
      <c r="I17" s="56">
        <v>2</v>
      </c>
      <c r="J17" s="56">
        <v>1</v>
      </c>
      <c r="K17" s="56">
        <f t="shared" si="0"/>
        <v>10</v>
      </c>
      <c r="L17" s="81">
        <v>2</v>
      </c>
      <c r="M17" s="56">
        <f t="shared" si="1"/>
        <v>20</v>
      </c>
      <c r="N17" s="81">
        <v>3</v>
      </c>
      <c r="O17" s="56">
        <v>1</v>
      </c>
      <c r="P17" s="55" t="s">
        <v>28</v>
      </c>
      <c r="Q17" s="56">
        <v>3</v>
      </c>
      <c r="R17" s="81">
        <f t="shared" si="2"/>
        <v>60</v>
      </c>
      <c r="S17" s="56">
        <v>67</v>
      </c>
      <c r="T17" s="56">
        <v>60</v>
      </c>
      <c r="U17" s="56">
        <v>36</v>
      </c>
      <c r="V17" s="98" t="s">
        <v>29</v>
      </c>
      <c r="W17" s="56">
        <v>17.4</v>
      </c>
      <c r="X17" s="56">
        <v>15.2</v>
      </c>
      <c r="Y17" s="105">
        <f t="shared" si="6"/>
        <v>7.6</v>
      </c>
      <c r="Z17" s="106">
        <f t="shared" si="5"/>
        <v>2.2</v>
      </c>
    </row>
    <row r="18" customHeight="1" spans="1:26">
      <c r="A18" s="56" t="s">
        <v>25</v>
      </c>
      <c r="B18" s="56">
        <v>1266802</v>
      </c>
      <c r="C18" s="56" t="s">
        <v>37</v>
      </c>
      <c r="D18" s="57" t="s">
        <v>27</v>
      </c>
      <c r="E18" s="56">
        <v>1</v>
      </c>
      <c r="F18" s="56">
        <v>2</v>
      </c>
      <c r="G18" s="56">
        <v>2</v>
      </c>
      <c r="H18" s="56">
        <v>2</v>
      </c>
      <c r="I18" s="56">
        <v>2</v>
      </c>
      <c r="J18" s="56">
        <v>1</v>
      </c>
      <c r="K18" s="56">
        <f t="shared" si="0"/>
        <v>10</v>
      </c>
      <c r="L18" s="81">
        <v>1</v>
      </c>
      <c r="M18" s="56">
        <f t="shared" si="1"/>
        <v>10</v>
      </c>
      <c r="N18" s="81">
        <v>1</v>
      </c>
      <c r="O18" s="56">
        <v>4</v>
      </c>
      <c r="P18" s="55" t="s">
        <v>28</v>
      </c>
      <c r="Q18" s="56">
        <v>4</v>
      </c>
      <c r="R18" s="81">
        <f t="shared" si="2"/>
        <v>10</v>
      </c>
      <c r="S18" s="56">
        <v>67</v>
      </c>
      <c r="T18" s="56">
        <v>60</v>
      </c>
      <c r="U18" s="56">
        <v>18</v>
      </c>
      <c r="V18" s="98" t="s">
        <v>29</v>
      </c>
      <c r="W18" s="56">
        <v>9.5</v>
      </c>
      <c r="X18" s="56">
        <v>7.6</v>
      </c>
      <c r="Y18" s="105">
        <f t="shared" si="6"/>
        <v>7.6</v>
      </c>
      <c r="Z18" s="106">
        <f t="shared" si="5"/>
        <v>1.9</v>
      </c>
    </row>
    <row r="19" customHeight="1" spans="1:26">
      <c r="A19" s="56" t="s">
        <v>25</v>
      </c>
      <c r="B19" s="56">
        <v>1266803</v>
      </c>
      <c r="C19" s="56" t="s">
        <v>38</v>
      </c>
      <c r="D19" s="57" t="s">
        <v>27</v>
      </c>
      <c r="E19" s="56">
        <v>1</v>
      </c>
      <c r="F19" s="56">
        <v>2</v>
      </c>
      <c r="G19" s="56">
        <v>2</v>
      </c>
      <c r="H19" s="56">
        <v>2</v>
      </c>
      <c r="I19" s="56">
        <v>2</v>
      </c>
      <c r="J19" s="56">
        <v>1</v>
      </c>
      <c r="K19" s="56">
        <f t="shared" si="0"/>
        <v>10</v>
      </c>
      <c r="L19" s="81">
        <v>2</v>
      </c>
      <c r="M19" s="56">
        <f t="shared" si="1"/>
        <v>20</v>
      </c>
      <c r="N19" s="81">
        <v>1</v>
      </c>
      <c r="O19" s="56">
        <v>1</v>
      </c>
      <c r="P19" s="55" t="s">
        <v>28</v>
      </c>
      <c r="Q19" s="56">
        <v>1</v>
      </c>
      <c r="R19" s="81">
        <f t="shared" si="2"/>
        <v>20</v>
      </c>
      <c r="S19" s="56">
        <v>67</v>
      </c>
      <c r="T19" s="56">
        <v>60</v>
      </c>
      <c r="U19" s="56">
        <v>36</v>
      </c>
      <c r="V19" s="98" t="s">
        <v>29</v>
      </c>
      <c r="W19" s="56">
        <v>17.4</v>
      </c>
      <c r="X19" s="56">
        <v>15.2</v>
      </c>
      <c r="Y19" s="105">
        <f t="shared" si="6"/>
        <v>7.6</v>
      </c>
      <c r="Z19" s="106">
        <f t="shared" si="5"/>
        <v>2.2</v>
      </c>
    </row>
    <row r="20" customHeight="1" spans="1:26">
      <c r="A20" s="56" t="s">
        <v>25</v>
      </c>
      <c r="B20" s="56">
        <v>1266804</v>
      </c>
      <c r="C20" s="56" t="s">
        <v>39</v>
      </c>
      <c r="D20" s="57" t="s">
        <v>27</v>
      </c>
      <c r="E20" s="56">
        <v>1</v>
      </c>
      <c r="F20" s="56">
        <v>2</v>
      </c>
      <c r="G20" s="56">
        <v>2</v>
      </c>
      <c r="H20" s="56">
        <v>2</v>
      </c>
      <c r="I20" s="56">
        <v>2</v>
      </c>
      <c r="J20" s="56">
        <v>1</v>
      </c>
      <c r="K20" s="56">
        <f t="shared" si="0"/>
        <v>10</v>
      </c>
      <c r="L20" s="81">
        <v>2</v>
      </c>
      <c r="M20" s="56">
        <f t="shared" si="1"/>
        <v>20</v>
      </c>
      <c r="N20" s="81">
        <v>1</v>
      </c>
      <c r="O20" s="56">
        <v>1</v>
      </c>
      <c r="P20" s="55" t="s">
        <v>28</v>
      </c>
      <c r="Q20" s="56">
        <v>2</v>
      </c>
      <c r="R20" s="81">
        <f t="shared" si="2"/>
        <v>20</v>
      </c>
      <c r="S20" s="56">
        <v>67</v>
      </c>
      <c r="T20" s="56">
        <v>60</v>
      </c>
      <c r="U20" s="56">
        <v>36</v>
      </c>
      <c r="V20" s="98" t="s">
        <v>29</v>
      </c>
      <c r="W20" s="56">
        <v>17.4</v>
      </c>
      <c r="X20" s="56">
        <v>15.2</v>
      </c>
      <c r="Y20" s="105">
        <f t="shared" si="6"/>
        <v>7.6</v>
      </c>
      <c r="Z20" s="106">
        <f t="shared" si="5"/>
        <v>2.2</v>
      </c>
    </row>
    <row r="21" customHeight="1" spans="1:26">
      <c r="A21" s="56" t="s">
        <v>25</v>
      </c>
      <c r="B21" s="56">
        <v>1266804</v>
      </c>
      <c r="C21" s="56" t="s">
        <v>39</v>
      </c>
      <c r="D21" s="57" t="s">
        <v>27</v>
      </c>
      <c r="E21" s="56">
        <v>1</v>
      </c>
      <c r="F21" s="56">
        <v>2</v>
      </c>
      <c r="G21" s="56">
        <v>2</v>
      </c>
      <c r="H21" s="56">
        <v>2</v>
      </c>
      <c r="I21" s="56">
        <v>2</v>
      </c>
      <c r="J21" s="56">
        <v>1</v>
      </c>
      <c r="K21" s="56">
        <f t="shared" si="0"/>
        <v>10</v>
      </c>
      <c r="L21" s="81">
        <v>1</v>
      </c>
      <c r="M21" s="56">
        <f t="shared" si="1"/>
        <v>10</v>
      </c>
      <c r="N21" s="81">
        <v>1</v>
      </c>
      <c r="O21" s="56">
        <v>3</v>
      </c>
      <c r="P21" s="55" t="s">
        <v>28</v>
      </c>
      <c r="Q21" s="56">
        <v>3</v>
      </c>
      <c r="R21" s="81">
        <f t="shared" si="2"/>
        <v>10</v>
      </c>
      <c r="S21" s="56">
        <v>67</v>
      </c>
      <c r="T21" s="56">
        <v>60</v>
      </c>
      <c r="U21" s="56">
        <v>18</v>
      </c>
      <c r="V21" s="98" t="s">
        <v>29</v>
      </c>
      <c r="W21" s="56">
        <v>9.5</v>
      </c>
      <c r="X21" s="56">
        <v>7.6</v>
      </c>
      <c r="Y21" s="105">
        <f t="shared" si="6"/>
        <v>7.6</v>
      </c>
      <c r="Z21" s="106">
        <f t="shared" si="5"/>
        <v>1.9</v>
      </c>
    </row>
    <row r="22" customHeight="1" spans="1:26">
      <c r="A22" s="56" t="s">
        <v>25</v>
      </c>
      <c r="B22" s="56">
        <v>1266805</v>
      </c>
      <c r="C22" s="56" t="s">
        <v>40</v>
      </c>
      <c r="D22" s="57" t="s">
        <v>27</v>
      </c>
      <c r="E22" s="56">
        <v>1</v>
      </c>
      <c r="F22" s="56">
        <v>2</v>
      </c>
      <c r="G22" s="56">
        <v>2</v>
      </c>
      <c r="H22" s="56">
        <v>2</v>
      </c>
      <c r="I22" s="56">
        <v>2</v>
      </c>
      <c r="J22" s="56">
        <v>1</v>
      </c>
      <c r="K22" s="56">
        <f t="shared" si="0"/>
        <v>10</v>
      </c>
      <c r="L22" s="81">
        <v>2</v>
      </c>
      <c r="M22" s="56">
        <f t="shared" si="1"/>
        <v>20</v>
      </c>
      <c r="N22" s="81">
        <v>1</v>
      </c>
      <c r="O22" s="56">
        <v>1</v>
      </c>
      <c r="P22" s="55" t="s">
        <v>28</v>
      </c>
      <c r="Q22" s="56">
        <v>2</v>
      </c>
      <c r="R22" s="81">
        <f t="shared" si="2"/>
        <v>20</v>
      </c>
      <c r="S22" s="56">
        <v>67</v>
      </c>
      <c r="T22" s="56">
        <v>60</v>
      </c>
      <c r="U22" s="56">
        <v>36</v>
      </c>
      <c r="V22" s="98" t="s">
        <v>29</v>
      </c>
      <c r="W22" s="56">
        <v>17.4</v>
      </c>
      <c r="X22" s="56">
        <v>15.2</v>
      </c>
      <c r="Y22" s="105">
        <f t="shared" si="6"/>
        <v>7.6</v>
      </c>
      <c r="Z22" s="106">
        <f t="shared" si="5"/>
        <v>2.2</v>
      </c>
    </row>
    <row r="23" customHeight="1" spans="1:26">
      <c r="A23" s="56" t="s">
        <v>25</v>
      </c>
      <c r="B23" s="56">
        <v>1266805</v>
      </c>
      <c r="C23" s="56" t="s">
        <v>40</v>
      </c>
      <c r="D23" s="57" t="s">
        <v>27</v>
      </c>
      <c r="E23" s="56">
        <v>1</v>
      </c>
      <c r="F23" s="56">
        <v>2</v>
      </c>
      <c r="G23" s="56">
        <v>2</v>
      </c>
      <c r="H23" s="56">
        <v>2</v>
      </c>
      <c r="I23" s="56">
        <v>2</v>
      </c>
      <c r="J23" s="56">
        <v>1</v>
      </c>
      <c r="K23" s="56">
        <f t="shared" si="0"/>
        <v>10</v>
      </c>
      <c r="L23" s="81">
        <v>1</v>
      </c>
      <c r="M23" s="56">
        <f t="shared" si="1"/>
        <v>10</v>
      </c>
      <c r="N23" s="81">
        <v>1</v>
      </c>
      <c r="O23" s="56">
        <v>3</v>
      </c>
      <c r="P23" s="55" t="s">
        <v>28</v>
      </c>
      <c r="Q23" s="56">
        <v>3</v>
      </c>
      <c r="R23" s="81">
        <f t="shared" si="2"/>
        <v>10</v>
      </c>
      <c r="S23" s="56">
        <v>67</v>
      </c>
      <c r="T23" s="56">
        <v>60</v>
      </c>
      <c r="U23" s="56">
        <v>18</v>
      </c>
      <c r="V23" s="98" t="s">
        <v>29</v>
      </c>
      <c r="W23" s="56">
        <v>9.5</v>
      </c>
      <c r="X23" s="56">
        <v>7.6</v>
      </c>
      <c r="Y23" s="105">
        <f t="shared" si="6"/>
        <v>7.6</v>
      </c>
      <c r="Z23" s="106">
        <f t="shared" si="5"/>
        <v>1.9</v>
      </c>
    </row>
    <row r="24" customHeight="1" spans="1:26">
      <c r="A24" s="56" t="s">
        <v>25</v>
      </c>
      <c r="B24" s="56">
        <v>1266806</v>
      </c>
      <c r="C24" s="56" t="s">
        <v>41</v>
      </c>
      <c r="D24" s="57" t="s">
        <v>27</v>
      </c>
      <c r="E24" s="56">
        <v>1</v>
      </c>
      <c r="F24" s="56">
        <v>2</v>
      </c>
      <c r="G24" s="56">
        <v>2</v>
      </c>
      <c r="H24" s="56">
        <v>2</v>
      </c>
      <c r="I24" s="56">
        <v>2</v>
      </c>
      <c r="J24" s="56">
        <v>1</v>
      </c>
      <c r="K24" s="56">
        <f t="shared" si="0"/>
        <v>10</v>
      </c>
      <c r="L24" s="81">
        <v>2</v>
      </c>
      <c r="M24" s="56">
        <f t="shared" si="1"/>
        <v>20</v>
      </c>
      <c r="N24" s="81">
        <v>1</v>
      </c>
      <c r="O24" s="56">
        <v>1</v>
      </c>
      <c r="P24" s="55" t="s">
        <v>28</v>
      </c>
      <c r="Q24" s="56">
        <v>1</v>
      </c>
      <c r="R24" s="81">
        <f t="shared" si="2"/>
        <v>20</v>
      </c>
      <c r="S24" s="56">
        <v>67</v>
      </c>
      <c r="T24" s="56">
        <v>60</v>
      </c>
      <c r="U24" s="56">
        <v>36</v>
      </c>
      <c r="V24" s="98" t="s">
        <v>29</v>
      </c>
      <c r="W24" s="56">
        <v>17.4</v>
      </c>
      <c r="X24" s="56">
        <v>15.2</v>
      </c>
      <c r="Y24" s="105">
        <f t="shared" si="6"/>
        <v>7.6</v>
      </c>
      <c r="Z24" s="106">
        <f t="shared" si="5"/>
        <v>2.2</v>
      </c>
    </row>
    <row r="25" customHeight="1" spans="1:26">
      <c r="A25" s="56" t="s">
        <v>25</v>
      </c>
      <c r="B25" s="56">
        <v>1266807</v>
      </c>
      <c r="C25" s="56" t="s">
        <v>42</v>
      </c>
      <c r="D25" s="57" t="s">
        <v>27</v>
      </c>
      <c r="E25" s="56">
        <v>1</v>
      </c>
      <c r="F25" s="56">
        <v>2</v>
      </c>
      <c r="G25" s="56">
        <v>2</v>
      </c>
      <c r="H25" s="56">
        <v>2</v>
      </c>
      <c r="I25" s="56">
        <v>2</v>
      </c>
      <c r="J25" s="56">
        <v>1</v>
      </c>
      <c r="K25" s="56">
        <f t="shared" si="0"/>
        <v>10</v>
      </c>
      <c r="L25" s="81">
        <v>2</v>
      </c>
      <c r="M25" s="56">
        <f t="shared" si="1"/>
        <v>20</v>
      </c>
      <c r="N25" s="81">
        <v>5</v>
      </c>
      <c r="O25" s="56">
        <v>1</v>
      </c>
      <c r="P25" s="55" t="s">
        <v>28</v>
      </c>
      <c r="Q25" s="56">
        <v>5</v>
      </c>
      <c r="R25" s="81">
        <f t="shared" si="2"/>
        <v>100</v>
      </c>
      <c r="S25" s="56">
        <v>67</v>
      </c>
      <c r="T25" s="56">
        <v>60</v>
      </c>
      <c r="U25" s="56">
        <v>36</v>
      </c>
      <c r="V25" s="98" t="s">
        <v>29</v>
      </c>
      <c r="W25" s="56">
        <v>17.4</v>
      </c>
      <c r="X25" s="56">
        <v>15.2</v>
      </c>
      <c r="Y25" s="105">
        <f t="shared" si="6"/>
        <v>7.6</v>
      </c>
      <c r="Z25" s="106">
        <f t="shared" si="5"/>
        <v>2.2</v>
      </c>
    </row>
    <row r="26" hidden="1" customHeight="1" spans="1:26">
      <c r="A26" s="56" t="s">
        <v>25</v>
      </c>
      <c r="B26" s="56">
        <v>1266808</v>
      </c>
      <c r="C26" s="56" t="s">
        <v>43</v>
      </c>
      <c r="D26" s="57" t="s">
        <v>27</v>
      </c>
      <c r="E26" s="56">
        <v>1</v>
      </c>
      <c r="F26" s="56">
        <v>2</v>
      </c>
      <c r="G26" s="56">
        <v>2</v>
      </c>
      <c r="H26" s="56">
        <v>2</v>
      </c>
      <c r="I26" s="56">
        <v>2</v>
      </c>
      <c r="J26" s="56">
        <v>1</v>
      </c>
      <c r="K26" s="56">
        <f t="shared" si="0"/>
        <v>10</v>
      </c>
      <c r="L26" s="81">
        <v>1</v>
      </c>
      <c r="M26" s="56">
        <f t="shared" si="1"/>
        <v>10</v>
      </c>
      <c r="N26" s="81">
        <v>1</v>
      </c>
      <c r="O26" s="56">
        <v>1</v>
      </c>
      <c r="P26" s="55" t="s">
        <v>28</v>
      </c>
      <c r="Q26" s="56">
        <v>1</v>
      </c>
      <c r="R26" s="81">
        <f t="shared" si="2"/>
        <v>10</v>
      </c>
      <c r="S26" s="56">
        <v>67</v>
      </c>
      <c r="T26" s="56">
        <v>60</v>
      </c>
      <c r="U26" s="56">
        <v>18</v>
      </c>
      <c r="V26" s="98" t="s">
        <v>29</v>
      </c>
      <c r="W26" s="56">
        <v>9.5</v>
      </c>
      <c r="X26" s="56">
        <v>7.6</v>
      </c>
      <c r="Y26" s="105">
        <f t="shared" si="6"/>
        <v>7.6</v>
      </c>
      <c r="Z26" s="106">
        <f t="shared" si="5"/>
        <v>1.9</v>
      </c>
    </row>
    <row r="27" hidden="1" customHeight="1" spans="1:26">
      <c r="A27" s="56" t="s">
        <v>25</v>
      </c>
      <c r="B27" s="56">
        <v>1266809</v>
      </c>
      <c r="C27" s="56" t="s">
        <v>44</v>
      </c>
      <c r="D27" s="57" t="s">
        <v>27</v>
      </c>
      <c r="E27" s="56">
        <v>1</v>
      </c>
      <c r="F27" s="56">
        <v>2</v>
      </c>
      <c r="G27" s="56">
        <v>2</v>
      </c>
      <c r="H27" s="56">
        <v>2</v>
      </c>
      <c r="I27" s="56">
        <v>2</v>
      </c>
      <c r="J27" s="56">
        <v>1</v>
      </c>
      <c r="K27" s="56">
        <f t="shared" si="0"/>
        <v>10</v>
      </c>
      <c r="L27" s="81">
        <v>2</v>
      </c>
      <c r="M27" s="56">
        <f t="shared" si="1"/>
        <v>20</v>
      </c>
      <c r="N27" s="81">
        <v>3</v>
      </c>
      <c r="O27" s="56">
        <v>1</v>
      </c>
      <c r="P27" s="55" t="s">
        <v>28</v>
      </c>
      <c r="Q27" s="56">
        <v>3</v>
      </c>
      <c r="R27" s="81">
        <f t="shared" si="2"/>
        <v>60</v>
      </c>
      <c r="S27" s="56">
        <v>67</v>
      </c>
      <c r="T27" s="56">
        <v>60</v>
      </c>
      <c r="U27" s="56">
        <v>36</v>
      </c>
      <c r="V27" s="56" t="s">
        <v>45</v>
      </c>
      <c r="W27" s="56">
        <v>17.4</v>
      </c>
      <c r="X27" s="56">
        <v>15.2</v>
      </c>
      <c r="Y27" s="105">
        <f t="shared" si="6"/>
        <v>7.6</v>
      </c>
      <c r="Z27" s="106">
        <f t="shared" si="5"/>
        <v>2.2</v>
      </c>
    </row>
    <row r="28" customHeight="1" spans="1:26">
      <c r="A28" s="56" t="s">
        <v>25</v>
      </c>
      <c r="B28" s="56">
        <v>1266810</v>
      </c>
      <c r="C28" s="56" t="s">
        <v>46</v>
      </c>
      <c r="D28" s="57" t="s">
        <v>27</v>
      </c>
      <c r="E28" s="56">
        <v>1</v>
      </c>
      <c r="F28" s="56">
        <v>2</v>
      </c>
      <c r="G28" s="56">
        <v>2</v>
      </c>
      <c r="H28" s="56">
        <v>2</v>
      </c>
      <c r="I28" s="56">
        <v>2</v>
      </c>
      <c r="J28" s="56">
        <v>1</v>
      </c>
      <c r="K28" s="56">
        <f t="shared" si="0"/>
        <v>10</v>
      </c>
      <c r="L28" s="81">
        <v>2</v>
      </c>
      <c r="M28" s="56">
        <f t="shared" si="1"/>
        <v>20</v>
      </c>
      <c r="N28" s="81">
        <v>3</v>
      </c>
      <c r="O28" s="56">
        <v>1</v>
      </c>
      <c r="P28" s="55" t="s">
        <v>28</v>
      </c>
      <c r="Q28" s="56">
        <v>3</v>
      </c>
      <c r="R28" s="81">
        <f t="shared" si="2"/>
        <v>60</v>
      </c>
      <c r="S28" s="56">
        <v>67</v>
      </c>
      <c r="T28" s="56">
        <v>60</v>
      </c>
      <c r="U28" s="56">
        <v>36</v>
      </c>
      <c r="V28" s="56" t="s">
        <v>45</v>
      </c>
      <c r="W28" s="56">
        <v>17.4</v>
      </c>
      <c r="X28" s="56">
        <v>15.2</v>
      </c>
      <c r="Y28" s="105">
        <f t="shared" si="6"/>
        <v>7.6</v>
      </c>
      <c r="Z28" s="106">
        <f t="shared" si="5"/>
        <v>2.2</v>
      </c>
    </row>
    <row r="29" customHeight="1" spans="1:26">
      <c r="A29" s="56" t="s">
        <v>25</v>
      </c>
      <c r="B29" s="56">
        <v>1266810</v>
      </c>
      <c r="C29" s="56" t="s">
        <v>46</v>
      </c>
      <c r="D29" s="57" t="s">
        <v>27</v>
      </c>
      <c r="E29" s="56">
        <v>1</v>
      </c>
      <c r="F29" s="56">
        <v>2</v>
      </c>
      <c r="G29" s="56">
        <v>2</v>
      </c>
      <c r="H29" s="56">
        <v>2</v>
      </c>
      <c r="I29" s="56">
        <v>2</v>
      </c>
      <c r="J29" s="56">
        <v>1</v>
      </c>
      <c r="K29" s="56">
        <f t="shared" si="0"/>
        <v>10</v>
      </c>
      <c r="L29" s="81">
        <v>1</v>
      </c>
      <c r="M29" s="56">
        <f t="shared" si="1"/>
        <v>10</v>
      </c>
      <c r="N29" s="81">
        <v>1</v>
      </c>
      <c r="O29" s="56">
        <v>4</v>
      </c>
      <c r="P29" s="55" t="s">
        <v>28</v>
      </c>
      <c r="Q29" s="56">
        <v>4</v>
      </c>
      <c r="R29" s="81">
        <f t="shared" si="2"/>
        <v>10</v>
      </c>
      <c r="S29" s="56">
        <v>67</v>
      </c>
      <c r="T29" s="56">
        <v>60</v>
      </c>
      <c r="U29" s="56">
        <v>18</v>
      </c>
      <c r="V29" s="56" t="s">
        <v>45</v>
      </c>
      <c r="W29" s="56">
        <v>9.5</v>
      </c>
      <c r="X29" s="56">
        <v>7.6</v>
      </c>
      <c r="Y29" s="105">
        <f t="shared" si="6"/>
        <v>7.6</v>
      </c>
      <c r="Z29" s="106">
        <f t="shared" si="5"/>
        <v>1.9</v>
      </c>
    </row>
    <row r="30" customHeight="1" spans="1:26">
      <c r="A30" s="56" t="s">
        <v>25</v>
      </c>
      <c r="B30" s="56">
        <v>1266812</v>
      </c>
      <c r="C30" s="56" t="s">
        <v>47</v>
      </c>
      <c r="D30" s="57" t="s">
        <v>27</v>
      </c>
      <c r="E30" s="56">
        <v>1</v>
      </c>
      <c r="F30" s="56">
        <v>2</v>
      </c>
      <c r="G30" s="56">
        <v>2</v>
      </c>
      <c r="H30" s="56">
        <v>2</v>
      </c>
      <c r="I30" s="56">
        <v>2</v>
      </c>
      <c r="J30" s="56">
        <v>1</v>
      </c>
      <c r="K30" s="56">
        <f t="shared" si="0"/>
        <v>10</v>
      </c>
      <c r="L30" s="81">
        <v>2</v>
      </c>
      <c r="M30" s="56">
        <f t="shared" si="1"/>
        <v>20</v>
      </c>
      <c r="N30" s="81">
        <v>10</v>
      </c>
      <c r="O30" s="56">
        <v>1</v>
      </c>
      <c r="P30" s="55" t="s">
        <v>28</v>
      </c>
      <c r="Q30" s="56">
        <v>10</v>
      </c>
      <c r="R30" s="81">
        <f t="shared" si="2"/>
        <v>200</v>
      </c>
      <c r="S30" s="56">
        <v>67</v>
      </c>
      <c r="T30" s="56">
        <v>60</v>
      </c>
      <c r="U30" s="56">
        <v>36</v>
      </c>
      <c r="V30" s="98" t="s">
        <v>29</v>
      </c>
      <c r="W30" s="56">
        <v>17.4</v>
      </c>
      <c r="X30" s="56">
        <v>15.2</v>
      </c>
      <c r="Y30" s="105">
        <f t="shared" si="6"/>
        <v>7.6</v>
      </c>
      <c r="Z30" s="106">
        <f t="shared" si="5"/>
        <v>2.2</v>
      </c>
    </row>
    <row r="31" customHeight="1" spans="1:26">
      <c r="A31" s="56" t="s">
        <v>25</v>
      </c>
      <c r="B31" s="56">
        <v>1266813</v>
      </c>
      <c r="C31" s="56" t="s">
        <v>48</v>
      </c>
      <c r="D31" s="57" t="s">
        <v>27</v>
      </c>
      <c r="E31" s="56">
        <v>1</v>
      </c>
      <c r="F31" s="56">
        <v>2</v>
      </c>
      <c r="G31" s="56">
        <v>2</v>
      </c>
      <c r="H31" s="56">
        <v>2</v>
      </c>
      <c r="I31" s="56">
        <v>2</v>
      </c>
      <c r="J31" s="56">
        <v>1</v>
      </c>
      <c r="K31" s="56">
        <f t="shared" si="0"/>
        <v>10</v>
      </c>
      <c r="L31" s="81">
        <v>2</v>
      </c>
      <c r="M31" s="56">
        <f t="shared" si="1"/>
        <v>20</v>
      </c>
      <c r="N31" s="81">
        <v>12</v>
      </c>
      <c r="O31" s="56">
        <v>1</v>
      </c>
      <c r="P31" s="55" t="s">
        <v>28</v>
      </c>
      <c r="Q31" s="56">
        <v>12</v>
      </c>
      <c r="R31" s="81">
        <f t="shared" si="2"/>
        <v>240</v>
      </c>
      <c r="S31" s="56">
        <v>67</v>
      </c>
      <c r="T31" s="56">
        <v>60</v>
      </c>
      <c r="U31" s="56">
        <v>36</v>
      </c>
      <c r="V31" s="98" t="s">
        <v>29</v>
      </c>
      <c r="W31" s="56">
        <v>17.4</v>
      </c>
      <c r="X31" s="56">
        <v>15.2</v>
      </c>
      <c r="Y31" s="105">
        <f t="shared" si="6"/>
        <v>7.6</v>
      </c>
      <c r="Z31" s="106">
        <f t="shared" si="5"/>
        <v>2.2</v>
      </c>
    </row>
    <row r="32" customHeight="1" spans="1:26">
      <c r="A32" s="56" t="s">
        <v>25</v>
      </c>
      <c r="B32" s="56">
        <v>1266813</v>
      </c>
      <c r="C32" s="56" t="s">
        <v>48</v>
      </c>
      <c r="D32" s="57" t="s">
        <v>27</v>
      </c>
      <c r="E32" s="56">
        <v>1</v>
      </c>
      <c r="F32" s="56">
        <v>2</v>
      </c>
      <c r="G32" s="56">
        <v>2</v>
      </c>
      <c r="H32" s="56">
        <v>2</v>
      </c>
      <c r="I32" s="56">
        <v>2</v>
      </c>
      <c r="J32" s="56">
        <v>1</v>
      </c>
      <c r="K32" s="56">
        <f t="shared" si="0"/>
        <v>10</v>
      </c>
      <c r="L32" s="81">
        <v>1</v>
      </c>
      <c r="M32" s="56">
        <f t="shared" si="1"/>
        <v>10</v>
      </c>
      <c r="N32" s="81">
        <v>1</v>
      </c>
      <c r="O32" s="56">
        <v>13</v>
      </c>
      <c r="P32" s="55" t="s">
        <v>28</v>
      </c>
      <c r="Q32" s="56">
        <v>13</v>
      </c>
      <c r="R32" s="81">
        <f t="shared" si="2"/>
        <v>10</v>
      </c>
      <c r="S32" s="56">
        <v>67</v>
      </c>
      <c r="T32" s="56">
        <v>60</v>
      </c>
      <c r="U32" s="56">
        <v>18</v>
      </c>
      <c r="V32" s="98" t="s">
        <v>29</v>
      </c>
      <c r="W32" s="56">
        <v>9.5</v>
      </c>
      <c r="X32" s="56">
        <v>7.6</v>
      </c>
      <c r="Y32" s="105">
        <f t="shared" si="6"/>
        <v>7.6</v>
      </c>
      <c r="Z32" s="106">
        <f t="shared" si="5"/>
        <v>1.9</v>
      </c>
    </row>
    <row r="33" ht="24.6" customHeight="1" spans="1:24">
      <c r="A33" s="58"/>
      <c r="B33" s="58"/>
      <c r="C33" s="58"/>
      <c r="D33" s="59"/>
      <c r="E33" s="58"/>
      <c r="F33" s="58"/>
      <c r="G33" s="58"/>
      <c r="H33" s="58"/>
      <c r="I33" s="58"/>
      <c r="J33" s="58"/>
      <c r="K33" s="58"/>
      <c r="L33" s="82"/>
      <c r="M33" s="58"/>
      <c r="N33" s="83">
        <v>50</v>
      </c>
      <c r="O33" s="58"/>
      <c r="P33" s="84"/>
      <c r="Q33" s="58"/>
      <c r="R33" s="82">
        <v>1630</v>
      </c>
      <c r="S33" s="99"/>
      <c r="T33" s="99"/>
      <c r="U33" s="99"/>
      <c r="V33" s="58"/>
      <c r="W33" s="58"/>
      <c r="X33" s="58"/>
    </row>
    <row r="34" ht="41.4" customHeight="1" spans="1:24">
      <c r="A34" s="60" t="s">
        <v>49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85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ht="24.6" customHeight="1" spans="1:26">
      <c r="A35" s="61" t="s">
        <v>50</v>
      </c>
      <c r="B35" s="61" t="s">
        <v>51</v>
      </c>
      <c r="C35" s="61" t="s">
        <v>52</v>
      </c>
      <c r="D35" s="61" t="s">
        <v>53</v>
      </c>
      <c r="E35" s="62" t="s">
        <v>54</v>
      </c>
      <c r="F35" s="63"/>
      <c r="G35" s="63"/>
      <c r="H35" s="63"/>
      <c r="I35" s="63"/>
      <c r="J35" s="86"/>
      <c r="K35" s="87" t="s">
        <v>55</v>
      </c>
      <c r="L35" s="88" t="s">
        <v>56</v>
      </c>
      <c r="M35" s="87" t="s">
        <v>57</v>
      </c>
      <c r="N35" s="89" t="s">
        <v>58</v>
      </c>
      <c r="O35" s="61" t="s">
        <v>59</v>
      </c>
      <c r="P35" s="61"/>
      <c r="Q35" s="61" t="s">
        <v>59</v>
      </c>
      <c r="R35" s="89" t="s">
        <v>60</v>
      </c>
      <c r="S35" s="61" t="s">
        <v>61</v>
      </c>
      <c r="T35" s="61" t="s">
        <v>62</v>
      </c>
      <c r="U35" s="61" t="s">
        <v>63</v>
      </c>
      <c r="V35" s="61"/>
      <c r="W35" s="61" t="s">
        <v>64</v>
      </c>
      <c r="X35" s="61" t="s">
        <v>65</v>
      </c>
      <c r="Y35" s="107" t="s">
        <v>17</v>
      </c>
      <c r="Z35" s="108" t="s">
        <v>18</v>
      </c>
    </row>
    <row r="36" ht="24.6" customHeight="1" spans="1:26">
      <c r="A36" s="64"/>
      <c r="B36" s="64"/>
      <c r="C36" s="64"/>
      <c r="D36" s="64"/>
      <c r="E36" s="65" t="s">
        <v>19</v>
      </c>
      <c r="F36" s="65" t="s">
        <v>20</v>
      </c>
      <c r="G36" s="65" t="s">
        <v>21</v>
      </c>
      <c r="H36" s="65" t="s">
        <v>22</v>
      </c>
      <c r="I36" s="65" t="s">
        <v>23</v>
      </c>
      <c r="J36" s="65" t="s">
        <v>24</v>
      </c>
      <c r="K36" s="90"/>
      <c r="L36" s="91"/>
      <c r="M36" s="90"/>
      <c r="N36" s="92"/>
      <c r="O36" s="64"/>
      <c r="P36" s="64"/>
      <c r="Q36" s="64"/>
      <c r="R36" s="92"/>
      <c r="S36" s="64"/>
      <c r="T36" s="64"/>
      <c r="U36" s="64"/>
      <c r="V36" s="64"/>
      <c r="W36" s="64"/>
      <c r="X36" s="64"/>
      <c r="Y36" s="109"/>
      <c r="Z36" s="110"/>
    </row>
    <row r="37" customHeight="1" spans="1:26">
      <c r="A37" s="58" t="s">
        <v>25</v>
      </c>
      <c r="B37" s="58">
        <v>1266793</v>
      </c>
      <c r="C37" s="66" t="s">
        <v>66</v>
      </c>
      <c r="D37" s="59" t="s">
        <v>27</v>
      </c>
      <c r="E37" s="58">
        <v>1</v>
      </c>
      <c r="F37" s="58">
        <v>2</v>
      </c>
      <c r="G37" s="58">
        <v>2</v>
      </c>
      <c r="H37" s="58">
        <v>2</v>
      </c>
      <c r="I37" s="58">
        <v>2</v>
      </c>
      <c r="J37" s="58">
        <v>1</v>
      </c>
      <c r="K37" s="58">
        <f>SUM(E37:J37)</f>
        <v>10</v>
      </c>
      <c r="L37" s="82">
        <v>2</v>
      </c>
      <c r="M37" s="58">
        <f>SUM(K37*L37)</f>
        <v>20</v>
      </c>
      <c r="N37" s="83">
        <v>115</v>
      </c>
      <c r="O37" s="58">
        <v>1</v>
      </c>
      <c r="P37" s="84" t="s">
        <v>28</v>
      </c>
      <c r="Q37" s="58">
        <v>115</v>
      </c>
      <c r="R37" s="82">
        <f>SUM(M37*N37)</f>
        <v>2300</v>
      </c>
      <c r="S37" s="58">
        <v>67</v>
      </c>
      <c r="T37" s="58">
        <v>60</v>
      </c>
      <c r="U37" s="58">
        <v>36</v>
      </c>
      <c r="V37" s="58" t="s">
        <v>67</v>
      </c>
      <c r="W37" s="58">
        <v>17.4</v>
      </c>
      <c r="X37" s="58">
        <v>15.2</v>
      </c>
      <c r="Y37" s="105">
        <f t="shared" ref="Y37:Y44" si="7">X37/L37</f>
        <v>7.6</v>
      </c>
      <c r="Z37" s="106">
        <f t="shared" ref="Z37:Z44" si="8">W37-X37</f>
        <v>2.2</v>
      </c>
    </row>
    <row r="38" customHeight="1" spans="1:26">
      <c r="A38" s="67" t="s">
        <v>25</v>
      </c>
      <c r="B38" s="67">
        <v>1266811</v>
      </c>
      <c r="C38" s="67" t="s">
        <v>68</v>
      </c>
      <c r="D38" s="68" t="s">
        <v>27</v>
      </c>
      <c r="E38" s="67">
        <v>2</v>
      </c>
      <c r="F38" s="67"/>
      <c r="G38" s="67"/>
      <c r="H38" s="67"/>
      <c r="I38" s="67"/>
      <c r="J38" s="67"/>
      <c r="K38" s="67">
        <f t="shared" ref="K38:K49" si="9">SUM(E38:J38)</f>
        <v>2</v>
      </c>
      <c r="L38" s="93">
        <v>10</v>
      </c>
      <c r="M38" s="67">
        <f t="shared" ref="M38:M49" si="10">SUM(K38*L38)</f>
        <v>20</v>
      </c>
      <c r="N38" s="94">
        <v>1</v>
      </c>
      <c r="O38" s="67">
        <v>1</v>
      </c>
      <c r="P38" s="95" t="s">
        <v>28</v>
      </c>
      <c r="Q38" s="67">
        <v>1</v>
      </c>
      <c r="R38" s="93">
        <f t="shared" ref="R38:R49" si="11">SUM(M38*N38)</f>
        <v>20</v>
      </c>
      <c r="S38" s="67">
        <v>67</v>
      </c>
      <c r="T38" s="67">
        <v>60</v>
      </c>
      <c r="U38" s="67">
        <v>36</v>
      </c>
      <c r="V38" s="67" t="s">
        <v>69</v>
      </c>
      <c r="W38" s="58">
        <v>16.2</v>
      </c>
      <c r="X38" s="58">
        <v>14</v>
      </c>
      <c r="Y38" s="105">
        <f t="shared" si="7"/>
        <v>1.4</v>
      </c>
      <c r="Z38" s="106">
        <f t="shared" si="8"/>
        <v>2.2</v>
      </c>
    </row>
    <row r="39" customHeight="1" spans="1:26">
      <c r="A39" s="67" t="s">
        <v>25</v>
      </c>
      <c r="B39" s="67">
        <v>1266811</v>
      </c>
      <c r="C39" s="67" t="s">
        <v>68</v>
      </c>
      <c r="D39" s="68" t="s">
        <v>27</v>
      </c>
      <c r="E39" s="67">
        <v>2</v>
      </c>
      <c r="F39" s="67"/>
      <c r="G39" s="67"/>
      <c r="H39" s="67"/>
      <c r="I39" s="67"/>
      <c r="J39" s="67"/>
      <c r="K39" s="67">
        <f t="shared" si="9"/>
        <v>2</v>
      </c>
      <c r="L39" s="93">
        <v>4</v>
      </c>
      <c r="M39" s="67">
        <f t="shared" si="10"/>
        <v>8</v>
      </c>
      <c r="N39" s="94">
        <v>1</v>
      </c>
      <c r="O39" s="67">
        <v>2</v>
      </c>
      <c r="P39" s="95" t="s">
        <v>28</v>
      </c>
      <c r="Q39" s="67">
        <v>2</v>
      </c>
      <c r="R39" s="93">
        <f t="shared" si="11"/>
        <v>8</v>
      </c>
      <c r="S39" s="100">
        <v>67</v>
      </c>
      <c r="T39" s="100">
        <v>60</v>
      </c>
      <c r="U39" s="100">
        <v>18</v>
      </c>
      <c r="V39" s="67" t="s">
        <v>69</v>
      </c>
      <c r="W39" s="67">
        <v>7.5</v>
      </c>
      <c r="X39" s="67">
        <v>5.6</v>
      </c>
      <c r="Y39" s="105">
        <f t="shared" si="7"/>
        <v>1.4</v>
      </c>
      <c r="Z39" s="106">
        <f t="shared" si="8"/>
        <v>1.9</v>
      </c>
    </row>
    <row r="40" customHeight="1" spans="1:26">
      <c r="A40" s="67" t="s">
        <v>25</v>
      </c>
      <c r="B40" s="67">
        <v>1266811</v>
      </c>
      <c r="C40" s="67" t="s">
        <v>68</v>
      </c>
      <c r="D40" s="68" t="s">
        <v>27</v>
      </c>
      <c r="E40" s="67"/>
      <c r="F40" s="67">
        <v>2</v>
      </c>
      <c r="G40" s="67"/>
      <c r="H40" s="67"/>
      <c r="I40" s="67"/>
      <c r="J40" s="67"/>
      <c r="K40" s="67">
        <f t="shared" si="9"/>
        <v>2</v>
      </c>
      <c r="L40" s="93">
        <v>10</v>
      </c>
      <c r="M40" s="67">
        <f t="shared" si="10"/>
        <v>20</v>
      </c>
      <c r="N40" s="94">
        <v>2</v>
      </c>
      <c r="O40" s="67">
        <v>3</v>
      </c>
      <c r="P40" s="95" t="s">
        <v>28</v>
      </c>
      <c r="Q40" s="67">
        <v>4</v>
      </c>
      <c r="R40" s="93">
        <f t="shared" si="11"/>
        <v>40</v>
      </c>
      <c r="S40" s="67">
        <v>67</v>
      </c>
      <c r="T40" s="67">
        <v>60</v>
      </c>
      <c r="U40" s="67">
        <v>36</v>
      </c>
      <c r="V40" s="67" t="s">
        <v>69</v>
      </c>
      <c r="W40" s="67">
        <v>16.8</v>
      </c>
      <c r="X40" s="67">
        <v>14.6</v>
      </c>
      <c r="Y40" s="105">
        <f t="shared" si="7"/>
        <v>1.46</v>
      </c>
      <c r="Z40" s="106">
        <f t="shared" si="8"/>
        <v>2.2</v>
      </c>
    </row>
    <row r="41" customHeight="1" spans="1:26">
      <c r="A41" s="67" t="s">
        <v>25</v>
      </c>
      <c r="B41" s="67">
        <v>1266811</v>
      </c>
      <c r="C41" s="67" t="s">
        <v>68</v>
      </c>
      <c r="D41" s="68" t="s">
        <v>27</v>
      </c>
      <c r="E41" s="67"/>
      <c r="F41" s="67">
        <v>2</v>
      </c>
      <c r="G41" s="67"/>
      <c r="H41" s="67"/>
      <c r="I41" s="67"/>
      <c r="J41" s="67"/>
      <c r="K41" s="67">
        <f t="shared" si="9"/>
        <v>2</v>
      </c>
      <c r="L41" s="93">
        <v>9</v>
      </c>
      <c r="M41" s="67">
        <f t="shared" si="10"/>
        <v>18</v>
      </c>
      <c r="N41" s="94">
        <v>1</v>
      </c>
      <c r="O41" s="67">
        <v>5</v>
      </c>
      <c r="P41" s="95" t="s">
        <v>28</v>
      </c>
      <c r="Q41" s="67">
        <v>5</v>
      </c>
      <c r="R41" s="93">
        <f t="shared" si="11"/>
        <v>18</v>
      </c>
      <c r="S41" s="67">
        <v>67</v>
      </c>
      <c r="T41" s="67">
        <v>60</v>
      </c>
      <c r="U41" s="67">
        <v>36</v>
      </c>
      <c r="V41" s="67" t="s">
        <v>69</v>
      </c>
      <c r="W41" s="67">
        <v>15.4</v>
      </c>
      <c r="X41" s="67">
        <v>13.2</v>
      </c>
      <c r="Y41" s="105">
        <f t="shared" si="7"/>
        <v>1.46666666666667</v>
      </c>
      <c r="Z41" s="106">
        <f t="shared" si="8"/>
        <v>2.2</v>
      </c>
    </row>
    <row r="42" customHeight="1" spans="1:26">
      <c r="A42" s="67" t="s">
        <v>25</v>
      </c>
      <c r="B42" s="67">
        <v>1266811</v>
      </c>
      <c r="C42" s="67" t="s">
        <v>68</v>
      </c>
      <c r="D42" s="68" t="s">
        <v>27</v>
      </c>
      <c r="E42" s="67"/>
      <c r="F42" s="67"/>
      <c r="G42" s="67">
        <v>2</v>
      </c>
      <c r="H42" s="67"/>
      <c r="I42" s="67"/>
      <c r="J42" s="67"/>
      <c r="K42" s="67">
        <f t="shared" si="9"/>
        <v>2</v>
      </c>
      <c r="L42" s="93">
        <v>10</v>
      </c>
      <c r="M42" s="67">
        <f t="shared" si="10"/>
        <v>20</v>
      </c>
      <c r="N42" s="94">
        <v>2</v>
      </c>
      <c r="O42" s="67">
        <v>6</v>
      </c>
      <c r="P42" s="95" t="s">
        <v>28</v>
      </c>
      <c r="Q42" s="67">
        <v>7</v>
      </c>
      <c r="R42" s="93">
        <f t="shared" si="11"/>
        <v>40</v>
      </c>
      <c r="S42" s="67">
        <v>67</v>
      </c>
      <c r="T42" s="67">
        <v>60</v>
      </c>
      <c r="U42" s="67">
        <v>36</v>
      </c>
      <c r="V42" s="67" t="s">
        <v>69</v>
      </c>
      <c r="W42" s="67">
        <v>17.6</v>
      </c>
      <c r="X42" s="67">
        <v>15.4</v>
      </c>
      <c r="Y42" s="105">
        <f t="shared" si="7"/>
        <v>1.54</v>
      </c>
      <c r="Z42" s="106">
        <f t="shared" si="8"/>
        <v>2.2</v>
      </c>
    </row>
    <row r="43" customHeight="1" spans="1:26">
      <c r="A43" s="67" t="s">
        <v>25</v>
      </c>
      <c r="B43" s="67">
        <v>1266811</v>
      </c>
      <c r="C43" s="67" t="s">
        <v>68</v>
      </c>
      <c r="D43" s="68" t="s">
        <v>27</v>
      </c>
      <c r="E43" s="67"/>
      <c r="F43" s="67"/>
      <c r="G43" s="67">
        <v>2</v>
      </c>
      <c r="H43" s="67"/>
      <c r="I43" s="67"/>
      <c r="J43" s="67"/>
      <c r="K43" s="67">
        <f t="shared" si="9"/>
        <v>2</v>
      </c>
      <c r="L43" s="93">
        <v>9</v>
      </c>
      <c r="M43" s="67">
        <f t="shared" si="10"/>
        <v>18</v>
      </c>
      <c r="N43" s="94">
        <v>1</v>
      </c>
      <c r="O43" s="67">
        <v>8</v>
      </c>
      <c r="P43" s="95" t="s">
        <v>28</v>
      </c>
      <c r="Q43" s="67">
        <v>8</v>
      </c>
      <c r="R43" s="93">
        <f t="shared" si="11"/>
        <v>18</v>
      </c>
      <c r="S43" s="67">
        <v>67</v>
      </c>
      <c r="T43" s="67">
        <v>60</v>
      </c>
      <c r="U43" s="67">
        <v>36</v>
      </c>
      <c r="V43" s="67" t="s">
        <v>69</v>
      </c>
      <c r="W43" s="67">
        <v>16.2</v>
      </c>
      <c r="X43" s="67">
        <v>14</v>
      </c>
      <c r="Y43" s="105">
        <f t="shared" si="7"/>
        <v>1.55555555555556</v>
      </c>
      <c r="Z43" s="106">
        <f t="shared" si="8"/>
        <v>2.2</v>
      </c>
    </row>
    <row r="44" customHeight="1" spans="1:26">
      <c r="A44" s="67" t="s">
        <v>25</v>
      </c>
      <c r="B44" s="67">
        <v>1266811</v>
      </c>
      <c r="C44" s="67" t="s">
        <v>68</v>
      </c>
      <c r="D44" s="68" t="s">
        <v>27</v>
      </c>
      <c r="E44" s="67"/>
      <c r="F44" s="67"/>
      <c r="G44" s="67"/>
      <c r="H44" s="67">
        <v>2</v>
      </c>
      <c r="I44" s="67"/>
      <c r="J44" s="67"/>
      <c r="K44" s="67">
        <f t="shared" si="9"/>
        <v>2</v>
      </c>
      <c r="L44" s="93">
        <v>10</v>
      </c>
      <c r="M44" s="67">
        <f t="shared" si="10"/>
        <v>20</v>
      </c>
      <c r="N44" s="94">
        <v>2</v>
      </c>
      <c r="O44" s="67">
        <v>9</v>
      </c>
      <c r="P44" s="95" t="s">
        <v>28</v>
      </c>
      <c r="Q44" s="67">
        <v>10</v>
      </c>
      <c r="R44" s="93">
        <f t="shared" si="11"/>
        <v>40</v>
      </c>
      <c r="S44" s="67">
        <v>67</v>
      </c>
      <c r="T44" s="67">
        <v>60</v>
      </c>
      <c r="U44" s="67">
        <v>36</v>
      </c>
      <c r="V44" s="67" t="s">
        <v>69</v>
      </c>
      <c r="W44" s="67">
        <v>18</v>
      </c>
      <c r="X44" s="67">
        <v>15.8</v>
      </c>
      <c r="Y44" s="105">
        <f t="shared" si="7"/>
        <v>1.58</v>
      </c>
      <c r="Z44" s="106">
        <f t="shared" si="8"/>
        <v>2.2</v>
      </c>
    </row>
    <row r="45" customHeight="1" spans="1:26">
      <c r="A45" s="67" t="s">
        <v>25</v>
      </c>
      <c r="B45" s="67">
        <v>1266811</v>
      </c>
      <c r="C45" s="67" t="s">
        <v>68</v>
      </c>
      <c r="D45" s="68" t="s">
        <v>27</v>
      </c>
      <c r="E45" s="67"/>
      <c r="F45" s="67"/>
      <c r="G45" s="67"/>
      <c r="H45" s="67">
        <v>2</v>
      </c>
      <c r="I45" s="67"/>
      <c r="J45" s="67"/>
      <c r="K45" s="67">
        <f t="shared" si="9"/>
        <v>2</v>
      </c>
      <c r="L45" s="93">
        <v>9</v>
      </c>
      <c r="M45" s="67">
        <f t="shared" si="10"/>
        <v>18</v>
      </c>
      <c r="N45" s="94">
        <v>1</v>
      </c>
      <c r="O45" s="67">
        <v>11</v>
      </c>
      <c r="P45" s="95" t="s">
        <v>28</v>
      </c>
      <c r="Q45" s="67">
        <v>11</v>
      </c>
      <c r="R45" s="93">
        <f t="shared" si="11"/>
        <v>18</v>
      </c>
      <c r="S45" s="67">
        <v>67</v>
      </c>
      <c r="T45" s="67">
        <v>60</v>
      </c>
      <c r="U45" s="67">
        <v>36</v>
      </c>
      <c r="V45" s="67" t="s">
        <v>69</v>
      </c>
      <c r="W45" s="67">
        <v>16.5</v>
      </c>
      <c r="X45" s="67">
        <v>14.3</v>
      </c>
      <c r="Y45" s="105">
        <f t="shared" ref="Y45:Y49" si="12">X45/L45</f>
        <v>1.58888888888889</v>
      </c>
      <c r="Z45" s="106">
        <f t="shared" ref="Z45:Z49" si="13">W45-X45</f>
        <v>2.2</v>
      </c>
    </row>
    <row r="46" customHeight="1" spans="1:26">
      <c r="A46" s="67" t="s">
        <v>25</v>
      </c>
      <c r="B46" s="67">
        <v>1266811</v>
      </c>
      <c r="C46" s="67" t="s">
        <v>68</v>
      </c>
      <c r="D46" s="68" t="s">
        <v>27</v>
      </c>
      <c r="E46" s="67"/>
      <c r="F46" s="67"/>
      <c r="G46" s="67"/>
      <c r="H46" s="67"/>
      <c r="I46" s="67">
        <v>2</v>
      </c>
      <c r="J46" s="67"/>
      <c r="K46" s="67">
        <f t="shared" si="9"/>
        <v>2</v>
      </c>
      <c r="L46" s="93">
        <v>10</v>
      </c>
      <c r="M46" s="67">
        <f t="shared" si="10"/>
        <v>20</v>
      </c>
      <c r="N46" s="94">
        <v>2</v>
      </c>
      <c r="O46" s="67">
        <v>12</v>
      </c>
      <c r="P46" s="95" t="s">
        <v>28</v>
      </c>
      <c r="Q46" s="67">
        <v>13</v>
      </c>
      <c r="R46" s="93">
        <f t="shared" si="11"/>
        <v>40</v>
      </c>
      <c r="S46" s="67">
        <v>67</v>
      </c>
      <c r="T46" s="67">
        <v>60</v>
      </c>
      <c r="U46" s="67">
        <v>36</v>
      </c>
      <c r="V46" s="67" t="s">
        <v>69</v>
      </c>
      <c r="W46" s="67">
        <v>18.6</v>
      </c>
      <c r="X46" s="67">
        <v>16.4</v>
      </c>
      <c r="Y46" s="105">
        <f t="shared" si="12"/>
        <v>1.64</v>
      </c>
      <c r="Z46" s="106">
        <f t="shared" si="13"/>
        <v>2.2</v>
      </c>
    </row>
    <row r="47" customHeight="1" spans="1:26">
      <c r="A47" s="67" t="s">
        <v>25</v>
      </c>
      <c r="B47" s="67">
        <v>1266811</v>
      </c>
      <c r="C47" s="67" t="s">
        <v>68</v>
      </c>
      <c r="D47" s="68" t="s">
        <v>27</v>
      </c>
      <c r="E47" s="67"/>
      <c r="F47" s="67"/>
      <c r="G47" s="67"/>
      <c r="H47" s="67"/>
      <c r="I47" s="67">
        <v>2</v>
      </c>
      <c r="J47" s="67"/>
      <c r="K47" s="67">
        <f t="shared" si="9"/>
        <v>2</v>
      </c>
      <c r="L47" s="93">
        <v>9</v>
      </c>
      <c r="M47" s="67">
        <f t="shared" si="10"/>
        <v>18</v>
      </c>
      <c r="N47" s="94">
        <v>1</v>
      </c>
      <c r="O47" s="67">
        <v>14</v>
      </c>
      <c r="P47" s="95" t="s">
        <v>28</v>
      </c>
      <c r="Q47" s="67">
        <v>14</v>
      </c>
      <c r="R47" s="93">
        <f t="shared" si="11"/>
        <v>18</v>
      </c>
      <c r="S47" s="67">
        <v>67</v>
      </c>
      <c r="T47" s="67">
        <v>60</v>
      </c>
      <c r="U47" s="67">
        <v>36</v>
      </c>
      <c r="V47" s="67" t="s">
        <v>69</v>
      </c>
      <c r="W47" s="67">
        <v>17.1</v>
      </c>
      <c r="X47" s="67">
        <v>14.9</v>
      </c>
      <c r="Y47" s="105">
        <f t="shared" si="12"/>
        <v>1.65555555555556</v>
      </c>
      <c r="Z47" s="106">
        <f t="shared" si="13"/>
        <v>2.2</v>
      </c>
    </row>
    <row r="48" customHeight="1" spans="1:26">
      <c r="A48" s="67" t="s">
        <v>25</v>
      </c>
      <c r="B48" s="67">
        <v>1266811</v>
      </c>
      <c r="C48" s="67" t="s">
        <v>68</v>
      </c>
      <c r="D48" s="68" t="s">
        <v>27</v>
      </c>
      <c r="E48" s="67"/>
      <c r="F48" s="67"/>
      <c r="G48" s="67"/>
      <c r="H48" s="67"/>
      <c r="I48" s="67"/>
      <c r="J48" s="67">
        <v>2</v>
      </c>
      <c r="K48" s="67">
        <f t="shared" si="9"/>
        <v>2</v>
      </c>
      <c r="L48" s="93">
        <v>10</v>
      </c>
      <c r="M48" s="67">
        <f t="shared" si="10"/>
        <v>20</v>
      </c>
      <c r="N48" s="94">
        <v>1</v>
      </c>
      <c r="O48" s="67">
        <v>15</v>
      </c>
      <c r="P48" s="95" t="s">
        <v>28</v>
      </c>
      <c r="Q48" s="67">
        <v>15</v>
      </c>
      <c r="R48" s="93">
        <f t="shared" si="11"/>
        <v>20</v>
      </c>
      <c r="S48" s="67">
        <v>67</v>
      </c>
      <c r="T48" s="67">
        <v>60</v>
      </c>
      <c r="U48" s="67">
        <v>36</v>
      </c>
      <c r="V48" s="67" t="s">
        <v>69</v>
      </c>
      <c r="W48" s="67">
        <v>19</v>
      </c>
      <c r="X48" s="67">
        <v>16.8</v>
      </c>
      <c r="Y48" s="105">
        <f t="shared" si="12"/>
        <v>1.68</v>
      </c>
      <c r="Z48" s="106">
        <f t="shared" si="13"/>
        <v>2.2</v>
      </c>
    </row>
    <row r="49" customHeight="1" spans="1:26">
      <c r="A49" s="67" t="s">
        <v>25</v>
      </c>
      <c r="B49" s="67">
        <v>1266811</v>
      </c>
      <c r="C49" s="67" t="s">
        <v>68</v>
      </c>
      <c r="D49" s="68" t="s">
        <v>27</v>
      </c>
      <c r="E49" s="67"/>
      <c r="F49" s="67"/>
      <c r="G49" s="67"/>
      <c r="H49" s="67"/>
      <c r="I49" s="67"/>
      <c r="J49" s="67">
        <v>2</v>
      </c>
      <c r="K49" s="67">
        <f t="shared" si="9"/>
        <v>2</v>
      </c>
      <c r="L49" s="93">
        <v>4</v>
      </c>
      <c r="M49" s="67">
        <f t="shared" si="10"/>
        <v>8</v>
      </c>
      <c r="N49" s="94">
        <v>1</v>
      </c>
      <c r="O49" s="67">
        <v>16</v>
      </c>
      <c r="P49" s="95" t="s">
        <v>28</v>
      </c>
      <c r="Q49" s="67">
        <v>16</v>
      </c>
      <c r="R49" s="93">
        <f t="shared" si="11"/>
        <v>8</v>
      </c>
      <c r="S49" s="100">
        <v>67</v>
      </c>
      <c r="T49" s="100">
        <v>60</v>
      </c>
      <c r="U49" s="100">
        <v>18</v>
      </c>
      <c r="V49" s="67" t="s">
        <v>69</v>
      </c>
      <c r="W49" s="67">
        <v>8.6</v>
      </c>
      <c r="X49" s="67">
        <v>6.7</v>
      </c>
      <c r="Y49" s="105">
        <f t="shared" si="12"/>
        <v>1.675</v>
      </c>
      <c r="Z49" s="106">
        <f t="shared" si="13"/>
        <v>1.9</v>
      </c>
    </row>
    <row r="50" ht="19.2" customHeight="1" spans="1:24">
      <c r="A50" s="58"/>
      <c r="B50" s="58"/>
      <c r="C50" s="58"/>
      <c r="D50" s="59"/>
      <c r="E50" s="58"/>
      <c r="F50" s="58"/>
      <c r="G50" s="58"/>
      <c r="H50" s="58"/>
      <c r="I50" s="58"/>
      <c r="J50" s="58"/>
      <c r="K50" s="58"/>
      <c r="L50" s="82"/>
      <c r="M50" s="58"/>
      <c r="N50" s="83">
        <v>131</v>
      </c>
      <c r="O50" s="58"/>
      <c r="P50" s="84"/>
      <c r="Q50" s="58"/>
      <c r="R50" s="82">
        <v>2588</v>
      </c>
      <c r="S50" s="58"/>
      <c r="T50" s="58"/>
      <c r="U50" s="58"/>
      <c r="V50" s="58"/>
      <c r="W50" s="58"/>
      <c r="X50" s="58"/>
    </row>
    <row r="51" ht="18.6" customHeight="1" spans="1:24">
      <c r="A51" s="35" t="s">
        <v>25</v>
      </c>
      <c r="B51" s="69">
        <v>1266809</v>
      </c>
      <c r="C51" s="70" t="s">
        <v>44</v>
      </c>
      <c r="D51" s="71" t="s">
        <v>27</v>
      </c>
      <c r="E51" s="69">
        <v>1</v>
      </c>
      <c r="F51" s="69">
        <v>2</v>
      </c>
      <c r="G51" s="69">
        <v>2</v>
      </c>
      <c r="H51" s="69">
        <v>2</v>
      </c>
      <c r="I51" s="69">
        <v>2</v>
      </c>
      <c r="J51" s="69">
        <v>1</v>
      </c>
      <c r="K51" s="69">
        <v>10</v>
      </c>
      <c r="L51" s="96"/>
      <c r="M51" s="69"/>
      <c r="N51" s="97"/>
      <c r="O51" s="69"/>
      <c r="P51" s="69"/>
      <c r="Q51" s="69"/>
      <c r="R51" s="96">
        <v>10</v>
      </c>
      <c r="S51" s="35">
        <v>67</v>
      </c>
      <c r="T51" s="35">
        <v>60</v>
      </c>
      <c r="U51" s="35">
        <v>36</v>
      </c>
      <c r="V51" s="69" t="s">
        <v>45</v>
      </c>
      <c r="W51" s="69"/>
      <c r="X51" s="69"/>
    </row>
    <row r="52" ht="18.6" customHeight="1" spans="1:24">
      <c r="A52" s="35" t="s">
        <v>25</v>
      </c>
      <c r="B52" s="69">
        <v>1266810</v>
      </c>
      <c r="C52" s="70" t="s">
        <v>46</v>
      </c>
      <c r="D52" s="71" t="s">
        <v>27</v>
      </c>
      <c r="E52" s="69">
        <v>1</v>
      </c>
      <c r="F52" s="69">
        <v>2</v>
      </c>
      <c r="G52" s="69">
        <v>2</v>
      </c>
      <c r="H52" s="69">
        <v>2</v>
      </c>
      <c r="I52" s="69">
        <v>2</v>
      </c>
      <c r="J52" s="69">
        <v>1</v>
      </c>
      <c r="K52" s="69">
        <v>10</v>
      </c>
      <c r="L52" s="96"/>
      <c r="M52" s="69"/>
      <c r="N52" s="97"/>
      <c r="O52" s="69"/>
      <c r="P52" s="69"/>
      <c r="Q52" s="69"/>
      <c r="R52" s="96">
        <v>10</v>
      </c>
      <c r="S52" s="35">
        <v>67</v>
      </c>
      <c r="T52" s="35">
        <v>60</v>
      </c>
      <c r="U52" s="35">
        <v>36</v>
      </c>
      <c r="V52" s="69" t="s">
        <v>45</v>
      </c>
      <c r="W52" s="69"/>
      <c r="X52" s="69"/>
    </row>
    <row r="53" ht="18.6" customHeight="1" spans="1:24">
      <c r="A53" s="69"/>
      <c r="B53" s="69"/>
      <c r="C53" s="70"/>
      <c r="D53" s="69"/>
      <c r="E53" s="69"/>
      <c r="F53" s="69"/>
      <c r="G53" s="69"/>
      <c r="H53" s="69"/>
      <c r="I53" s="69"/>
      <c r="J53" s="69"/>
      <c r="K53" s="69"/>
      <c r="L53" s="96"/>
      <c r="M53" s="69"/>
      <c r="N53" s="97"/>
      <c r="O53" s="69"/>
      <c r="P53" s="69"/>
      <c r="Q53" s="69"/>
      <c r="R53" s="96">
        <v>20</v>
      </c>
      <c r="S53" s="69"/>
      <c r="T53" s="69"/>
      <c r="U53" s="69"/>
      <c r="V53" s="69"/>
      <c r="W53" s="69"/>
      <c r="X53" s="69"/>
    </row>
    <row r="54" ht="19.8" customHeight="1"/>
  </sheetData>
  <mergeCells count="42">
    <mergeCell ref="A1:X1"/>
    <mergeCell ref="E2:J2"/>
    <mergeCell ref="A34:X34"/>
    <mergeCell ref="E35:J35"/>
    <mergeCell ref="A2:A3"/>
    <mergeCell ref="A35:A36"/>
    <mergeCell ref="B2:B3"/>
    <mergeCell ref="B35:B36"/>
    <mergeCell ref="C2:C3"/>
    <mergeCell ref="C35:C36"/>
    <mergeCell ref="D2:D3"/>
    <mergeCell ref="D35:D36"/>
    <mergeCell ref="K2:K3"/>
    <mergeCell ref="K35:K36"/>
    <mergeCell ref="L2:L3"/>
    <mergeCell ref="L35:L36"/>
    <mergeCell ref="M2:M3"/>
    <mergeCell ref="M35:M36"/>
    <mergeCell ref="N2:N3"/>
    <mergeCell ref="N35:N36"/>
    <mergeCell ref="O2:O3"/>
    <mergeCell ref="O35:O36"/>
    <mergeCell ref="P2:P3"/>
    <mergeCell ref="P35:P36"/>
    <mergeCell ref="Q2:Q3"/>
    <mergeCell ref="Q35:Q36"/>
    <mergeCell ref="R2:R3"/>
    <mergeCell ref="R35:R36"/>
    <mergeCell ref="S2:S3"/>
    <mergeCell ref="S35:S36"/>
    <mergeCell ref="T2:T3"/>
    <mergeCell ref="T35:T36"/>
    <mergeCell ref="U2:U3"/>
    <mergeCell ref="U35:U36"/>
    <mergeCell ref="W2:W3"/>
    <mergeCell ref="W35:W36"/>
    <mergeCell ref="X2:X3"/>
    <mergeCell ref="X35:X36"/>
    <mergeCell ref="Y2:Y3"/>
    <mergeCell ref="Y35:Y36"/>
    <mergeCell ref="Z2:Z3"/>
    <mergeCell ref="Z35:Z36"/>
  </mergeCells>
  <pageMargins left="0.196527777777778" right="0.314583333333333" top="0.314583333333333" bottom="0.236111111111111" header="0.5" footer="0.5"/>
  <pageSetup paperSize="9" scale="58" fitToHeight="0" orientation="landscape"/>
  <headerFooter/>
  <rowBreaks count="1" manualBreakCount="1">
    <brk id="3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view="pageBreakPreview" zoomScale="86" zoomScaleNormal="100" workbookViewId="0">
      <pane ySplit="2" topLeftCell="A3" activePane="bottomLeft" state="frozen"/>
      <selection/>
      <selection pane="bottomLeft" activeCell="R9" sqref="R9"/>
    </sheetView>
  </sheetViews>
  <sheetFormatPr defaultColWidth="7.85454545454545" defaultRowHeight="18.95" customHeight="1"/>
  <cols>
    <col min="1" max="1" width="14.2909090909091" style="2" customWidth="1"/>
    <col min="2" max="2" width="10.4272727272727" style="2" customWidth="1"/>
    <col min="3" max="3" width="15.7090909090909" style="2" customWidth="1"/>
    <col min="4" max="4" width="21.1363636363636" style="2" customWidth="1"/>
    <col min="5" max="5" width="11.1363636363636" style="3" customWidth="1"/>
    <col min="6" max="11" width="5.42727272727273" style="2" customWidth="1"/>
    <col min="12" max="12" width="12.1363636363636" style="3" customWidth="1"/>
    <col min="13" max="13" width="10.2545454545455" style="4" customWidth="1"/>
    <col min="14" max="14" width="7.85454545454545" style="3" customWidth="1"/>
    <col min="15" max="15" width="8.45454545454546" style="5" customWidth="1"/>
    <col min="16" max="16" width="5.13636363636364" style="2" customWidth="1"/>
    <col min="17" max="17" width="2" style="2" customWidth="1"/>
    <col min="18" max="18" width="5.13636363636364" style="2" customWidth="1"/>
    <col min="19" max="19" width="7" style="3" customWidth="1"/>
    <col min="20" max="22" width="7" style="6" customWidth="1"/>
    <col min="23" max="23" width="7.29090909090909" style="2" customWidth="1"/>
    <col min="24" max="24" width="8.70909090909091" style="2" customWidth="1"/>
    <col min="25" max="25" width="7.85454545454545" style="7"/>
    <col min="26" max="27" width="8.13636363636364" style="7" customWidth="1"/>
    <col min="28" max="30" width="7.85454545454545" style="7"/>
    <col min="31" max="32" width="8.13636363636364" style="7" customWidth="1"/>
    <col min="33" max="16384" width="7.85454545454545" style="7"/>
  </cols>
  <sheetData>
    <row r="1" customHeight="1" spans="1:24">
      <c r="A1" s="8" t="s">
        <v>70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22"/>
      <c r="N1" s="8"/>
      <c r="O1" s="23"/>
      <c r="P1" s="8"/>
      <c r="Q1" s="8"/>
      <c r="R1" s="8"/>
      <c r="S1" s="8"/>
      <c r="T1" s="31"/>
      <c r="U1" s="31"/>
      <c r="V1" s="31"/>
      <c r="W1" s="8"/>
      <c r="X1" s="8"/>
    </row>
    <row r="2" customHeight="1" spans="1:32">
      <c r="A2" s="10" t="s">
        <v>1</v>
      </c>
      <c r="B2" s="10" t="s">
        <v>2</v>
      </c>
      <c r="C2" s="10" t="s">
        <v>3</v>
      </c>
      <c r="D2" s="10" t="s">
        <v>4</v>
      </c>
      <c r="E2" s="11" t="s">
        <v>71</v>
      </c>
      <c r="F2" s="12" t="s">
        <v>19</v>
      </c>
      <c r="G2" s="12" t="s">
        <v>20</v>
      </c>
      <c r="H2" s="12" t="s">
        <v>21</v>
      </c>
      <c r="I2" s="12" t="s">
        <v>22</v>
      </c>
      <c r="J2" s="12" t="s">
        <v>23</v>
      </c>
      <c r="K2" s="24" t="s">
        <v>24</v>
      </c>
      <c r="L2" s="25" t="s">
        <v>6</v>
      </c>
      <c r="M2" s="26" t="s">
        <v>7</v>
      </c>
      <c r="N2" s="25" t="s">
        <v>8</v>
      </c>
      <c r="O2" s="27" t="s">
        <v>9</v>
      </c>
      <c r="P2" s="10" t="s">
        <v>10</v>
      </c>
      <c r="Q2" s="10" t="s">
        <v>72</v>
      </c>
      <c r="R2" s="10" t="s">
        <v>10</v>
      </c>
      <c r="S2" s="32" t="s">
        <v>11</v>
      </c>
      <c r="T2" s="33" t="s">
        <v>12</v>
      </c>
      <c r="U2" s="33" t="s">
        <v>13</v>
      </c>
      <c r="V2" s="33" t="s">
        <v>14</v>
      </c>
      <c r="W2" s="10" t="s">
        <v>15</v>
      </c>
      <c r="X2" s="10" t="s">
        <v>16</v>
      </c>
      <c r="Z2" s="12" t="s">
        <v>19</v>
      </c>
      <c r="AA2" s="12" t="s">
        <v>20</v>
      </c>
      <c r="AB2" s="12" t="s">
        <v>21</v>
      </c>
      <c r="AC2" s="12" t="s">
        <v>22</v>
      </c>
      <c r="AD2" s="12" t="s">
        <v>23</v>
      </c>
      <c r="AE2" s="24" t="s">
        <v>24</v>
      </c>
      <c r="AF2" s="24" t="s">
        <v>73</v>
      </c>
    </row>
    <row r="3" customHeight="1" spans="1:30">
      <c r="A3" s="13" t="s">
        <v>74</v>
      </c>
      <c r="B3" s="13">
        <v>1379761</v>
      </c>
      <c r="C3" s="13" t="s">
        <v>75</v>
      </c>
      <c r="D3" s="14" t="s">
        <v>76</v>
      </c>
      <c r="E3" s="15">
        <v>315</v>
      </c>
      <c r="F3" s="14" t="s">
        <v>72</v>
      </c>
      <c r="G3" s="14">
        <v>2</v>
      </c>
      <c r="H3" s="14">
        <v>2</v>
      </c>
      <c r="I3" s="14">
        <v>1</v>
      </c>
      <c r="J3" s="13">
        <v>1</v>
      </c>
      <c r="K3" s="13" t="s">
        <v>72</v>
      </c>
      <c r="L3" s="28">
        <f>SUM(F3:K3)</f>
        <v>6</v>
      </c>
      <c r="M3" s="22">
        <v>2</v>
      </c>
      <c r="N3" s="28">
        <f>SUM(L3*M3)</f>
        <v>12</v>
      </c>
      <c r="O3" s="23">
        <v>157</v>
      </c>
      <c r="P3" s="13">
        <v>1</v>
      </c>
      <c r="Q3" s="34" t="s">
        <v>28</v>
      </c>
      <c r="R3" s="13">
        <f>SUM(P3+O3-1)</f>
        <v>157</v>
      </c>
      <c r="S3" s="28">
        <f>SUM(N3*O3)</f>
        <v>1884</v>
      </c>
      <c r="T3" s="35">
        <v>80</v>
      </c>
      <c r="U3" s="35">
        <v>60</v>
      </c>
      <c r="V3" s="35">
        <v>52</v>
      </c>
      <c r="W3" s="36"/>
      <c r="X3" s="36"/>
      <c r="Y3" s="41">
        <f>X3-W3</f>
        <v>0</v>
      </c>
      <c r="AB3" s="7">
        <f>H3*M3*O3</f>
        <v>628</v>
      </c>
      <c r="AC3" s="7">
        <f t="shared" ref="AC3:AC9" si="0">I3*M3*O3</f>
        <v>314</v>
      </c>
      <c r="AD3" s="7">
        <f>J3*M3*O3</f>
        <v>314</v>
      </c>
    </row>
    <row r="4" customHeight="1" spans="1:30">
      <c r="A4" s="13" t="s">
        <v>74</v>
      </c>
      <c r="B4" s="13">
        <v>1379761</v>
      </c>
      <c r="C4" s="13" t="s">
        <v>75</v>
      </c>
      <c r="D4" s="14" t="s">
        <v>76</v>
      </c>
      <c r="E4" s="16"/>
      <c r="F4" s="14" t="s">
        <v>72</v>
      </c>
      <c r="G4" s="14">
        <v>2</v>
      </c>
      <c r="H4" s="14">
        <v>2</v>
      </c>
      <c r="I4" s="14">
        <v>1</v>
      </c>
      <c r="J4" s="13">
        <v>1</v>
      </c>
      <c r="K4" s="13" t="s">
        <v>72</v>
      </c>
      <c r="L4" s="28">
        <f>SUM(F4:K4)</f>
        <v>6</v>
      </c>
      <c r="M4" s="22">
        <v>1</v>
      </c>
      <c r="N4" s="28">
        <f>SUM(L4*M4)</f>
        <v>6</v>
      </c>
      <c r="O4" s="23">
        <v>1</v>
      </c>
      <c r="P4" s="13">
        <v>158</v>
      </c>
      <c r="Q4" s="34" t="s">
        <v>28</v>
      </c>
      <c r="R4" s="13">
        <f>SUM(P4+O4-1)</f>
        <v>158</v>
      </c>
      <c r="S4" s="28">
        <f>SUM(N4*O4)</f>
        <v>6</v>
      </c>
      <c r="T4" s="35">
        <v>60</v>
      </c>
      <c r="U4" s="35">
        <v>40</v>
      </c>
      <c r="V4" s="35">
        <v>52</v>
      </c>
      <c r="W4" s="36"/>
      <c r="X4" s="36"/>
      <c r="Y4" s="41">
        <f>X4-W4</f>
        <v>0</v>
      </c>
      <c r="AB4" s="7">
        <f>H4*M4*O4</f>
        <v>2</v>
      </c>
      <c r="AC4" s="7">
        <f t="shared" si="0"/>
        <v>1</v>
      </c>
      <c r="AD4" s="7">
        <f>J4*M4*O4</f>
        <v>1</v>
      </c>
    </row>
    <row r="5" customHeight="1" spans="1:30">
      <c r="A5" s="13"/>
      <c r="B5" s="13"/>
      <c r="C5" s="13"/>
      <c r="D5" s="14"/>
      <c r="E5" s="17"/>
      <c r="F5" s="14"/>
      <c r="G5" s="14"/>
      <c r="H5" s="14"/>
      <c r="I5" s="14"/>
      <c r="J5" s="13"/>
      <c r="K5" s="13"/>
      <c r="L5" s="28"/>
      <c r="M5" s="22"/>
      <c r="N5" s="28"/>
      <c r="O5" s="23"/>
      <c r="P5" s="13"/>
      <c r="Q5" s="34"/>
      <c r="R5" s="13"/>
      <c r="S5" s="28"/>
      <c r="T5" s="37"/>
      <c r="U5" s="37"/>
      <c r="V5" s="37"/>
      <c r="W5" s="36"/>
      <c r="X5" s="36"/>
      <c r="Y5" s="41">
        <f>X5-W5</f>
        <v>0</v>
      </c>
      <c r="Z5" s="7">
        <f t="shared" ref="Z5:Z7" si="1">F5*M5*O5</f>
        <v>0</v>
      </c>
      <c r="AA5" s="7">
        <f>G5*M5*O5</f>
        <v>0</v>
      </c>
      <c r="AB5" s="7">
        <f>H5*M5*O5</f>
        <v>0</v>
      </c>
      <c r="AC5" s="7">
        <f t="shared" si="0"/>
        <v>0</v>
      </c>
      <c r="AD5" s="7">
        <f>J5*M5*O5</f>
        <v>0</v>
      </c>
    </row>
    <row r="6" customHeight="1" spans="1:27">
      <c r="A6" s="13"/>
      <c r="B6" s="13"/>
      <c r="C6" s="13"/>
      <c r="D6" s="14"/>
      <c r="E6" s="17"/>
      <c r="F6" s="14"/>
      <c r="G6" s="14"/>
      <c r="H6" s="14"/>
      <c r="I6" s="14"/>
      <c r="J6" s="13"/>
      <c r="K6" s="13"/>
      <c r="L6" s="28"/>
      <c r="M6" s="22"/>
      <c r="N6" s="28"/>
      <c r="O6" s="23"/>
      <c r="P6" s="13"/>
      <c r="Q6" s="34"/>
      <c r="R6" s="13"/>
      <c r="S6" s="28"/>
      <c r="T6" s="31"/>
      <c r="U6" s="31"/>
      <c r="V6" s="31"/>
      <c r="W6" s="36"/>
      <c r="X6" s="36"/>
      <c r="Y6" s="41">
        <f>X6-W6</f>
        <v>0</v>
      </c>
      <c r="Z6" s="7">
        <f t="shared" si="1"/>
        <v>0</v>
      </c>
      <c r="AA6" s="7">
        <f>G6*M6*O6</f>
        <v>0</v>
      </c>
    </row>
    <row r="7" s="1" customFormat="1" customHeight="1" spans="1:25">
      <c r="A7" s="18"/>
      <c r="B7" s="18"/>
      <c r="C7" s="18"/>
      <c r="D7" s="19"/>
      <c r="E7" s="20"/>
      <c r="F7" s="19"/>
      <c r="G7" s="19"/>
      <c r="H7" s="19"/>
      <c r="I7" s="19"/>
      <c r="J7" s="18"/>
      <c r="K7" s="18"/>
      <c r="L7" s="29"/>
      <c r="M7" s="22"/>
      <c r="N7" s="29"/>
      <c r="O7" s="23"/>
      <c r="P7" s="18"/>
      <c r="Q7" s="21"/>
      <c r="R7" s="18"/>
      <c r="S7" s="29"/>
      <c r="T7" s="22"/>
      <c r="U7" s="22"/>
      <c r="V7" s="22"/>
      <c r="W7" s="38"/>
      <c r="X7" s="38"/>
      <c r="Y7" s="42"/>
    </row>
    <row r="8" s="1" customFormat="1" customHeight="1" spans="1:25">
      <c r="A8" s="18"/>
      <c r="B8" s="18"/>
      <c r="C8" s="18"/>
      <c r="D8" s="19"/>
      <c r="E8" s="20"/>
      <c r="F8" s="19"/>
      <c r="G8" s="19"/>
      <c r="H8" s="19"/>
      <c r="I8" s="19"/>
      <c r="J8" s="18"/>
      <c r="K8" s="18"/>
      <c r="L8" s="29"/>
      <c r="M8" s="22"/>
      <c r="N8" s="29"/>
      <c r="O8" s="23"/>
      <c r="P8" s="18"/>
      <c r="Q8" s="21"/>
      <c r="R8" s="18"/>
      <c r="S8" s="29"/>
      <c r="T8" s="22"/>
      <c r="U8" s="22"/>
      <c r="V8" s="22"/>
      <c r="W8" s="38"/>
      <c r="X8" s="38"/>
      <c r="Y8" s="42"/>
    </row>
    <row r="9" s="1" customFormat="1" customHeight="1" spans="1:25">
      <c r="A9" s="18"/>
      <c r="B9" s="18"/>
      <c r="C9" s="18"/>
      <c r="D9" s="19"/>
      <c r="E9" s="20"/>
      <c r="F9" s="19"/>
      <c r="G9" s="19"/>
      <c r="H9" s="19"/>
      <c r="I9" s="19"/>
      <c r="J9" s="18"/>
      <c r="K9" s="18"/>
      <c r="L9" s="29"/>
      <c r="M9" s="22"/>
      <c r="N9" s="29"/>
      <c r="O9" s="23"/>
      <c r="P9" s="18"/>
      <c r="Q9" s="21"/>
      <c r="R9" s="18"/>
      <c r="S9" s="29"/>
      <c r="T9" s="22"/>
      <c r="U9" s="22"/>
      <c r="V9" s="22"/>
      <c r="W9" s="38"/>
      <c r="X9" s="38"/>
      <c r="Y9" s="42"/>
    </row>
    <row r="10" s="1" customFormat="1" customHeight="1" spans="1:25">
      <c r="A10" s="18"/>
      <c r="B10" s="18"/>
      <c r="C10" s="18"/>
      <c r="D10" s="19"/>
      <c r="E10" s="20"/>
      <c r="F10" s="19"/>
      <c r="G10" s="19"/>
      <c r="H10" s="19"/>
      <c r="I10" s="19"/>
      <c r="J10" s="18"/>
      <c r="K10" s="18"/>
      <c r="L10" s="29"/>
      <c r="M10" s="22"/>
      <c r="N10" s="29"/>
      <c r="O10" s="23"/>
      <c r="P10" s="18"/>
      <c r="Q10" s="21"/>
      <c r="R10" s="18"/>
      <c r="S10" s="29"/>
      <c r="T10" s="39"/>
      <c r="U10" s="39"/>
      <c r="V10" s="39"/>
      <c r="W10" s="38"/>
      <c r="X10" s="38"/>
      <c r="Y10" s="42"/>
    </row>
    <row r="11" s="1" customFormat="1" customHeight="1" spans="1:25">
      <c r="A11" s="18"/>
      <c r="B11" s="18"/>
      <c r="C11" s="18"/>
      <c r="D11" s="19"/>
      <c r="E11" s="20"/>
      <c r="F11" s="19"/>
      <c r="G11" s="19"/>
      <c r="H11" s="19"/>
      <c r="I11" s="19"/>
      <c r="J11" s="18"/>
      <c r="K11" s="18"/>
      <c r="L11" s="29"/>
      <c r="M11" s="22"/>
      <c r="N11" s="29"/>
      <c r="O11" s="23" t="s">
        <v>77</v>
      </c>
      <c r="P11" s="18"/>
      <c r="Q11" s="21"/>
      <c r="R11" s="18"/>
      <c r="S11" s="29"/>
      <c r="T11" s="22"/>
      <c r="U11" s="22"/>
      <c r="V11" s="22"/>
      <c r="W11" s="38"/>
      <c r="X11" s="38"/>
      <c r="Y11" s="42"/>
    </row>
    <row r="12" s="1" customFormat="1" customHeight="1" spans="1:25">
      <c r="A12" s="18"/>
      <c r="B12" s="18"/>
      <c r="C12" s="18"/>
      <c r="D12" s="19"/>
      <c r="E12" s="20"/>
      <c r="F12" s="19"/>
      <c r="G12" s="19"/>
      <c r="H12" s="19"/>
      <c r="I12" s="19"/>
      <c r="J12" s="18"/>
      <c r="K12" s="18"/>
      <c r="L12" s="29"/>
      <c r="M12" s="22"/>
      <c r="N12" s="29"/>
      <c r="O12" s="23"/>
      <c r="P12" s="18"/>
      <c r="Q12" s="21"/>
      <c r="R12" s="18"/>
      <c r="S12" s="29"/>
      <c r="T12" s="22"/>
      <c r="U12" s="22"/>
      <c r="V12" s="22"/>
      <c r="W12" s="38"/>
      <c r="X12" s="38"/>
      <c r="Y12" s="42"/>
    </row>
    <row r="13" s="1" customFormat="1" customHeight="1" spans="1:25">
      <c r="A13" s="18"/>
      <c r="B13" s="18"/>
      <c r="C13" s="18"/>
      <c r="D13" s="19"/>
      <c r="E13" s="20"/>
      <c r="F13" s="19"/>
      <c r="G13" s="19"/>
      <c r="H13" s="19"/>
      <c r="I13" s="19"/>
      <c r="J13" s="18"/>
      <c r="K13" s="18"/>
      <c r="L13" s="29"/>
      <c r="M13" s="22"/>
      <c r="N13" s="29"/>
      <c r="O13" s="23"/>
      <c r="P13" s="18"/>
      <c r="Q13" s="21"/>
      <c r="R13" s="18"/>
      <c r="S13" s="29"/>
      <c r="T13" s="22"/>
      <c r="U13" s="22"/>
      <c r="V13" s="22"/>
      <c r="W13" s="38"/>
      <c r="X13" s="38"/>
      <c r="Y13" s="42"/>
    </row>
    <row r="14" s="1" customFormat="1" customHeight="1" spans="1:25">
      <c r="A14" s="18"/>
      <c r="B14" s="18"/>
      <c r="C14" s="18"/>
      <c r="D14" s="19"/>
      <c r="E14" s="20"/>
      <c r="F14" s="19"/>
      <c r="G14" s="19"/>
      <c r="H14" s="19"/>
      <c r="I14" s="19"/>
      <c r="J14" s="18"/>
      <c r="K14" s="18"/>
      <c r="L14" s="29"/>
      <c r="M14" s="22"/>
      <c r="N14" s="29"/>
      <c r="O14" s="23"/>
      <c r="P14" s="18"/>
      <c r="Q14" s="21"/>
      <c r="R14" s="18"/>
      <c r="S14" s="29"/>
      <c r="T14" s="22"/>
      <c r="U14" s="22"/>
      <c r="V14" s="22"/>
      <c r="W14" s="38"/>
      <c r="X14" s="38"/>
      <c r="Y14" s="42"/>
    </row>
    <row r="15" s="1" customFormat="1" customHeight="1" spans="1:25">
      <c r="A15" s="18"/>
      <c r="B15" s="18"/>
      <c r="C15" s="18"/>
      <c r="D15" s="19"/>
      <c r="E15" s="21"/>
      <c r="F15" s="19"/>
      <c r="G15" s="19"/>
      <c r="H15" s="19"/>
      <c r="I15" s="19"/>
      <c r="J15" s="18"/>
      <c r="K15" s="18"/>
      <c r="L15" s="29"/>
      <c r="M15" s="22"/>
      <c r="N15" s="29"/>
      <c r="O15" s="23"/>
      <c r="P15" s="18"/>
      <c r="Q15" s="21"/>
      <c r="R15" s="18"/>
      <c r="S15" s="29"/>
      <c r="T15" s="39"/>
      <c r="U15" s="39"/>
      <c r="V15" s="39"/>
      <c r="W15" s="38"/>
      <c r="X15" s="38"/>
      <c r="Y15" s="42"/>
    </row>
    <row r="16" s="1" customFormat="1" customHeight="1" spans="1:25">
      <c r="A16" s="18"/>
      <c r="B16" s="18"/>
      <c r="C16" s="18"/>
      <c r="D16" s="19"/>
      <c r="E16" s="21"/>
      <c r="F16" s="19"/>
      <c r="G16" s="19"/>
      <c r="H16" s="19"/>
      <c r="I16" s="19"/>
      <c r="J16" s="18"/>
      <c r="K16" s="18"/>
      <c r="L16" s="29"/>
      <c r="M16" s="22"/>
      <c r="N16" s="29"/>
      <c r="O16" s="23"/>
      <c r="P16" s="18"/>
      <c r="Q16" s="21"/>
      <c r="R16" s="18"/>
      <c r="S16" s="29"/>
      <c r="T16" s="39"/>
      <c r="U16" s="39"/>
      <c r="V16" s="39"/>
      <c r="W16" s="38"/>
      <c r="X16" s="38"/>
      <c r="Y16" s="42"/>
    </row>
    <row r="17" s="1" customFormat="1" customHeight="1" spans="1:25">
      <c r="A17" s="18"/>
      <c r="B17" s="18"/>
      <c r="C17" s="18"/>
      <c r="D17" s="19"/>
      <c r="E17" s="21"/>
      <c r="F17" s="19"/>
      <c r="G17" s="19"/>
      <c r="H17" s="19"/>
      <c r="I17" s="19"/>
      <c r="J17" s="18"/>
      <c r="K17" s="18"/>
      <c r="L17" s="29"/>
      <c r="M17" s="22"/>
      <c r="N17" s="29"/>
      <c r="O17" s="23"/>
      <c r="P17" s="18"/>
      <c r="Q17" s="21"/>
      <c r="R17" s="18"/>
      <c r="S17" s="29"/>
      <c r="T17" s="39"/>
      <c r="U17" s="39"/>
      <c r="V17" s="39"/>
      <c r="W17" s="38"/>
      <c r="X17" s="38"/>
      <c r="Y17" s="42"/>
    </row>
    <row r="18" s="1" customFormat="1" customHeight="1" spans="1:25">
      <c r="A18" s="18"/>
      <c r="B18" s="18"/>
      <c r="C18" s="18"/>
      <c r="D18" s="19"/>
      <c r="E18" s="21"/>
      <c r="F18" s="19"/>
      <c r="G18" s="19"/>
      <c r="H18" s="19"/>
      <c r="I18" s="19"/>
      <c r="J18" s="18"/>
      <c r="K18" s="18"/>
      <c r="L18" s="29"/>
      <c r="M18" s="22"/>
      <c r="N18" s="29"/>
      <c r="O18" s="23"/>
      <c r="P18" s="18"/>
      <c r="Q18" s="21"/>
      <c r="R18" s="18"/>
      <c r="S18" s="29"/>
      <c r="T18" s="39"/>
      <c r="U18" s="39"/>
      <c r="V18" s="39"/>
      <c r="W18" s="38"/>
      <c r="X18" s="38"/>
      <c r="Y18" s="42"/>
    </row>
    <row r="19" customHeight="1" spans="15:32">
      <c r="O19" s="30">
        <f>SUBTOTAL(9,O3:O18)</f>
        <v>158</v>
      </c>
      <c r="S19" s="3">
        <f>SUBTOTAL(9,S3:S18)</f>
        <v>1890</v>
      </c>
      <c r="W19" s="40"/>
      <c r="X19" s="40"/>
      <c r="Z19" s="7">
        <f t="shared" ref="Z19:AF19" si="2">SUBTOTAL(9,Z14:Z18)</f>
        <v>0</v>
      </c>
      <c r="AA19" s="7">
        <f t="shared" si="2"/>
        <v>0</v>
      </c>
      <c r="AB19" s="7">
        <f t="shared" si="2"/>
        <v>0</v>
      </c>
      <c r="AC19" s="7">
        <f t="shared" si="2"/>
        <v>0</v>
      </c>
      <c r="AD19" s="7">
        <f t="shared" si="2"/>
        <v>0</v>
      </c>
      <c r="AE19" s="7">
        <f t="shared" si="2"/>
        <v>0</v>
      </c>
      <c r="AF19" s="7">
        <f t="shared" si="2"/>
        <v>0</v>
      </c>
    </row>
  </sheetData>
  <autoFilter ref="A2:X18">
    <extLst/>
  </autoFilter>
  <mergeCells count="2">
    <mergeCell ref="A1:X1"/>
    <mergeCell ref="E3:E4"/>
  </mergeCells>
  <printOptions horizontalCentered="1" verticalCentered="1"/>
  <pageMargins left="0" right="0" top="0" bottom="0" header="0" footer="0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第二批箱单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2024-05-09T08:45:00Z</dcterms:created>
  <cp:lastPrinted>2024-05-24T03:48:00Z</cp:lastPrinted>
  <dcterms:modified xsi:type="dcterms:W3CDTF">2024-08-19T14:57:45Z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A210A769312E4C2E9B99808B5416AD28_11</vt:lpwstr>
  </property>
  <property fmtid="{D5CDD505-2E9C-101B-9397-08002B2CF9AE}" pid="3" name="KSOProductBuildVer">
    <vt:lpwstr>2052-12.1.0.17147</vt:lpwstr>
  </property>
</Properties>
</file>