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05" firstSheet="1" activeTab="1"/>
  </bookViews>
  <sheets>
    <sheet name="10504 4240349，56，81，82" sheetId="7" state="hidden" r:id="rId1"/>
    <sheet name="10504 4240349-" sheetId="12" r:id="rId2"/>
    <sheet name="10504 4240349，56，81，82 (2)" sheetId="10" state="hidden" r:id="rId3"/>
    <sheet name="4240354 12334JS，4240355 11494JS" sheetId="8" state="hidden" r:id="rId4"/>
    <sheet name="2K33E2 4240353 12334" sheetId="6" state="hidden" r:id="rId5"/>
    <sheet name="4240351 10104" sheetId="1" state="hidden" r:id="rId6"/>
    <sheet name="4240350,11494" sheetId="4" state="hidden" r:id="rId7"/>
    <sheet name="3G2KG3E 4240352 13234" sheetId="5" state="hidden" r:id="rId8"/>
    <sheet name="Sheet1" sheetId="9" state="hidden" r:id="rId9"/>
  </sheets>
  <definedNames>
    <definedName name="_xlnm._FilterDatabase" localSheetId="0" hidden="1">'10504 4240349，56，81，82'!$A$24:$S$65</definedName>
    <definedName name="_xlnm._FilterDatabase" localSheetId="2" hidden="1">'10504 4240349，56，81，82 (2)'!$A$1:$S$8</definedName>
    <definedName name="_xlnm.Print_Area" localSheetId="4">'2K33E2 4240353 12334'!$B$1:$Q$84</definedName>
    <definedName name="_xlnm.Print_Area" localSheetId="0">'10504 4240349，56，81，82'!$B$1:$S$65</definedName>
    <definedName name="_xlnm.Print_Area" localSheetId="2">'10504 4240349，56，81，82 (2)'!$B$1:$S$8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<sst xmlns="http://schemas.openxmlformats.org/spreadsheetml/2006/main" count="1698" uniqueCount="403">
  <si>
    <t>Style</t>
  </si>
  <si>
    <t>Code</t>
  </si>
  <si>
    <t xml:space="preserve">COP </t>
  </si>
  <si>
    <r>
      <rPr>
        <b/>
        <sz val="10"/>
        <color indexed="8"/>
        <rFont val="宋体"/>
        <charset val="134"/>
      </rPr>
      <t>成分</t>
    </r>
  </si>
  <si>
    <r>
      <rPr>
        <b/>
        <sz val="10"/>
        <color indexed="8"/>
        <rFont val="宋体"/>
        <charset val="134"/>
      </rPr>
      <t>洗语</t>
    </r>
  </si>
  <si>
    <t>颜色</t>
  </si>
  <si>
    <t>DPCI</t>
  </si>
  <si>
    <t>SIZE</t>
  </si>
  <si>
    <t>TIME</t>
  </si>
  <si>
    <t xml:space="preserve">FACTORY CODE </t>
  </si>
  <si>
    <r>
      <rPr>
        <b/>
        <sz val="10"/>
        <color indexed="8"/>
        <rFont val="宋体"/>
        <charset val="134"/>
      </rPr>
      <t>成衣数量</t>
    </r>
  </si>
  <si>
    <r>
      <rPr>
        <b/>
        <sz val="10"/>
        <color theme="1"/>
        <rFont val="Arial"/>
        <charset val="0"/>
      </rPr>
      <t xml:space="preserve">TT QTY </t>
    </r>
    <r>
      <rPr>
        <b/>
        <sz val="10"/>
        <color indexed="8"/>
        <rFont val="Arial Unicode MS"/>
        <charset val="0"/>
      </rPr>
      <t>订单总数</t>
    </r>
  </si>
  <si>
    <r>
      <rPr>
        <b/>
        <sz val="10"/>
        <color indexed="8"/>
        <rFont val="Arial Unicode MS"/>
        <charset val="0"/>
      </rPr>
      <t>发货工厂</t>
    </r>
  </si>
  <si>
    <t>样品</t>
  </si>
  <si>
    <t>多出</t>
  </si>
  <si>
    <r>
      <rPr>
        <sz val="10"/>
        <color theme="1"/>
        <rFont val="Arial"/>
        <charset val="0"/>
      </rPr>
      <t xml:space="preserve">C3 chase </t>
    </r>
    <r>
      <rPr>
        <sz val="10"/>
        <color indexed="8"/>
        <rFont val="宋体"/>
        <charset val="134"/>
      </rPr>
      <t>数量</t>
    </r>
  </si>
  <si>
    <r>
      <rPr>
        <sz val="10"/>
        <color theme="1"/>
        <rFont val="Arial"/>
        <charset val="0"/>
      </rPr>
      <t xml:space="preserve">C4 </t>
    </r>
    <r>
      <rPr>
        <sz val="10"/>
        <color indexed="8"/>
        <rFont val="宋体"/>
        <charset val="134"/>
      </rPr>
      <t>数量</t>
    </r>
  </si>
  <si>
    <t>PID-ELR50K
10504
4240349/56/81/82</t>
  </si>
  <si>
    <r>
      <rPr>
        <sz val="10"/>
        <color theme="1"/>
        <rFont val="Arial"/>
        <charset val="0"/>
      </rPr>
      <t>AND18_08B02T</t>
    </r>
    <r>
      <rPr>
        <b/>
        <sz val="10"/>
        <color indexed="60"/>
        <rFont val="Arial"/>
        <charset val="0"/>
      </rPr>
      <t xml:space="preserve"> Metallic Pewter</t>
    </r>
  </si>
  <si>
    <t>China</t>
  </si>
  <si>
    <t>96% NYLON / 4% SPANDEX</t>
  </si>
  <si>
    <t>MACHINE WASH COLD SEPARATELY
GENTLE CYCLE
ONLY NON-CHLORINE BLEACH IF NEEDED
TUMBLE DRY LOW
REMOVE PROMPTLY
COOL IRON IF NEEDED
RN 17730  VN 1247024</t>
  </si>
  <si>
    <r>
      <rPr>
        <b/>
        <sz val="11"/>
        <color theme="1"/>
        <rFont val="Arial"/>
        <charset val="0"/>
      </rPr>
      <t>White</t>
    </r>
    <r>
      <rPr>
        <b/>
        <sz val="11"/>
        <color theme="1"/>
        <rFont val="宋体"/>
        <charset val="0"/>
      </rPr>
      <t>白色</t>
    </r>
  </si>
  <si>
    <t>018017775</t>
  </si>
  <si>
    <t>X-SMALL</t>
  </si>
  <si>
    <t>Q3/24</t>
  </si>
  <si>
    <t>F00302494</t>
  </si>
  <si>
    <t>Ky4000447338475   31箱—7/2</t>
  </si>
  <si>
    <t>018014206</t>
  </si>
  <si>
    <t>SMALL</t>
  </si>
  <si>
    <t>018013885</t>
  </si>
  <si>
    <t>MEDIUM</t>
  </si>
  <si>
    <t>018018453</t>
  </si>
  <si>
    <t>LARGE</t>
  </si>
  <si>
    <t>018015310</t>
  </si>
  <si>
    <t>X-LARGE</t>
  </si>
  <si>
    <t>018014001</t>
  </si>
  <si>
    <t>XX-LARGE</t>
  </si>
  <si>
    <t>018017968</t>
  </si>
  <si>
    <t>1X</t>
  </si>
  <si>
    <t>018015874</t>
  </si>
  <si>
    <t>2X</t>
  </si>
  <si>
    <t>018014885</t>
  </si>
  <si>
    <t>3X</t>
  </si>
  <si>
    <t>018018752</t>
  </si>
  <si>
    <t>4X</t>
  </si>
  <si>
    <r>
      <rPr>
        <b/>
        <sz val="11"/>
        <color theme="1"/>
        <rFont val="Arial"/>
        <charset val="0"/>
      </rPr>
      <t>Black</t>
    </r>
    <r>
      <rPr>
        <b/>
        <sz val="11"/>
        <color theme="1"/>
        <rFont val="宋体"/>
        <charset val="0"/>
      </rPr>
      <t>黑色</t>
    </r>
  </si>
  <si>
    <t>018016461</t>
  </si>
  <si>
    <t>018015855</t>
  </si>
  <si>
    <t>018013935</t>
  </si>
  <si>
    <t>018018377</t>
  </si>
  <si>
    <t>018014772</t>
  </si>
  <si>
    <t>018019958</t>
  </si>
  <si>
    <t>018014917</t>
  </si>
  <si>
    <t>018018920</t>
  </si>
  <si>
    <t>018014373</t>
  </si>
  <si>
    <t>018013886</t>
  </si>
  <si>
    <r>
      <rPr>
        <sz val="10"/>
        <color indexed="8"/>
        <rFont val="宋体"/>
        <charset val="134"/>
      </rPr>
      <t>小计：</t>
    </r>
  </si>
  <si>
    <t>PID-ELR50K
10504
4240349/81/82</t>
  </si>
  <si>
    <r>
      <rPr>
        <b/>
        <sz val="11"/>
        <color theme="1"/>
        <rFont val="Arial"/>
        <charset val="0"/>
      </rPr>
      <t>Rust</t>
    </r>
    <r>
      <rPr>
        <b/>
        <sz val="11"/>
        <color theme="1"/>
        <rFont val="宋体"/>
        <charset val="0"/>
      </rPr>
      <t>肉桂粉</t>
    </r>
  </si>
  <si>
    <t>018010214</t>
  </si>
  <si>
    <t>018010295</t>
  </si>
  <si>
    <t>018010296</t>
  </si>
  <si>
    <t>018010297</t>
  </si>
  <si>
    <t>018010298</t>
  </si>
  <si>
    <t>018010299</t>
  </si>
  <si>
    <t>018010300</t>
  </si>
  <si>
    <t>018010097</t>
  </si>
  <si>
    <t>018010301</t>
  </si>
  <si>
    <t>018013427</t>
  </si>
  <si>
    <r>
      <rPr>
        <b/>
        <sz val="11"/>
        <color theme="1"/>
        <rFont val="Arial"/>
        <charset val="0"/>
      </rPr>
      <t>Teal</t>
    </r>
    <r>
      <rPr>
        <b/>
        <sz val="11"/>
        <color theme="1"/>
        <rFont val="宋体"/>
        <charset val="0"/>
      </rPr>
      <t>水鸭蓝</t>
    </r>
  </si>
  <si>
    <t>018010751</t>
  </si>
  <si>
    <t>018010184</t>
  </si>
  <si>
    <t>018010609</t>
  </si>
  <si>
    <t>018010752</t>
  </si>
  <si>
    <t>018010753</t>
  </si>
  <si>
    <t>018010754</t>
  </si>
  <si>
    <t>018015740</t>
  </si>
  <si>
    <t>018010755</t>
  </si>
  <si>
    <t>018018593</t>
  </si>
  <si>
    <t>018010756</t>
  </si>
  <si>
    <r>
      <rPr>
        <b/>
        <sz val="11"/>
        <color theme="1"/>
        <rFont val="Arial"/>
        <charset val="0"/>
      </rPr>
      <t>Brown</t>
    </r>
    <r>
      <rPr>
        <b/>
        <sz val="11"/>
        <color theme="1"/>
        <rFont val="宋体"/>
        <charset val="0"/>
      </rPr>
      <t>核桃棕</t>
    </r>
  </si>
  <si>
    <t>018010294</t>
  </si>
  <si>
    <t>018011822</t>
  </si>
  <si>
    <t>018012965</t>
  </si>
  <si>
    <t>018010626</t>
  </si>
  <si>
    <t>018010096</t>
  </si>
  <si>
    <t>018010252</t>
  </si>
  <si>
    <t>018010253</t>
  </si>
  <si>
    <t>018010254</t>
  </si>
  <si>
    <t>018010255</t>
  </si>
  <si>
    <t>018010256</t>
  </si>
  <si>
    <r>
      <rPr>
        <b/>
        <sz val="11"/>
        <color theme="1"/>
        <rFont val="Arial"/>
        <charset val="0"/>
      </rPr>
      <t>Red</t>
    </r>
    <r>
      <rPr>
        <b/>
        <sz val="11"/>
        <color theme="1"/>
        <rFont val="宋体"/>
        <charset val="0"/>
      </rPr>
      <t>流行红</t>
    </r>
  </si>
  <si>
    <t>018014924</t>
  </si>
  <si>
    <t>018010351</t>
  </si>
  <si>
    <t>018010352</t>
  </si>
  <si>
    <t>018010183</t>
  </si>
  <si>
    <t>018014575</t>
  </si>
  <si>
    <t>018012128</t>
  </si>
  <si>
    <t>018010353</t>
  </si>
  <si>
    <t>018011044</t>
  </si>
  <si>
    <t>018010354</t>
  </si>
  <si>
    <t>018010283</t>
  </si>
  <si>
    <t>PID-ELR50K
10504
4240349</t>
  </si>
  <si>
    <t>仁派</t>
  </si>
  <si>
    <t>补数数量</t>
  </si>
  <si>
    <r>
      <rPr>
        <b/>
        <sz val="11"/>
        <color theme="1"/>
        <rFont val="Arial"/>
        <charset val="0"/>
      </rPr>
      <t xml:space="preserve">TT QTY </t>
    </r>
    <r>
      <rPr>
        <b/>
        <sz val="11"/>
        <color indexed="8"/>
        <rFont val="Arial Unicode MS"/>
        <charset val="0"/>
      </rPr>
      <t>订单总数</t>
    </r>
  </si>
  <si>
    <t>浙江仁派服饰有限公司</t>
  </si>
  <si>
    <t>代码</t>
  </si>
  <si>
    <t>Lot(Size_Des)</t>
  </si>
  <si>
    <t>Style(Style)</t>
  </si>
  <si>
    <t>Size(UPC)</t>
  </si>
  <si>
    <t>数量(PCS)</t>
  </si>
  <si>
    <t>Total QTY(PCS)</t>
  </si>
  <si>
    <t>毛重(KG)</t>
  </si>
  <si>
    <t>净重(KG)</t>
  </si>
  <si>
    <t>箱尺寸(CM)</t>
  </si>
  <si>
    <t>体积(m³)</t>
  </si>
  <si>
    <t>21*19*34</t>
  </si>
  <si>
    <r>
      <rPr>
        <sz val="11"/>
        <rFont val="Calibri"/>
        <charset val="134"/>
      </rPr>
      <t xml:space="preserve">4240354
12334JS
</t>
    </r>
    <r>
      <rPr>
        <sz val="11"/>
        <rFont val="宋体"/>
        <charset val="134"/>
      </rPr>
      <t>背心连体金丝</t>
    </r>
    <r>
      <rPr>
        <sz val="11"/>
        <rFont val="Calibri"/>
        <charset val="134"/>
      </rPr>
      <t xml:space="preserve">
Sf1399437941121  4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–7/1</t>
    </r>
  </si>
  <si>
    <t>PID-6079Z7</t>
  </si>
  <si>
    <t>018008698</t>
  </si>
  <si>
    <t>Gray 棕灰金丝</t>
  </si>
  <si>
    <t>018005444</t>
  </si>
  <si>
    <t>018004420</t>
  </si>
  <si>
    <t>018008696</t>
  </si>
  <si>
    <t>018008495</t>
  </si>
  <si>
    <t>018002849</t>
  </si>
  <si>
    <t>018007820</t>
  </si>
  <si>
    <t>018003794</t>
  </si>
  <si>
    <t>018004298</t>
  </si>
  <si>
    <t>018004318</t>
  </si>
  <si>
    <t>018007800</t>
  </si>
  <si>
    <r>
      <rPr>
        <sz val="11"/>
        <rFont val="Calibri"/>
        <charset val="134"/>
      </rPr>
      <t xml:space="preserve">Light Pink </t>
    </r>
    <r>
      <rPr>
        <sz val="11"/>
        <rFont val="宋体"/>
        <charset val="134"/>
      </rPr>
      <t>烟粉金丝</t>
    </r>
  </si>
  <si>
    <t>018008374</t>
  </si>
  <si>
    <t>018004338</t>
  </si>
  <si>
    <t>018005150</t>
  </si>
  <si>
    <t>018008505</t>
  </si>
  <si>
    <t>018004131</t>
  </si>
  <si>
    <t>018004615</t>
  </si>
  <si>
    <t>018008385</t>
  </si>
  <si>
    <t>018004529</t>
  </si>
  <si>
    <t>018004258</t>
  </si>
  <si>
    <r>
      <rPr>
        <sz val="11"/>
        <rFont val="Calibri"/>
        <charset val="134"/>
      </rPr>
      <t>4240355
11494JS
Sf1399437941121  4</t>
    </r>
    <r>
      <rPr>
        <sz val="11"/>
        <rFont val="宋体"/>
        <charset val="134"/>
      </rPr>
      <t>箱</t>
    </r>
    <r>
      <rPr>
        <sz val="11"/>
        <rFont val="Calibri"/>
        <charset val="134"/>
      </rPr>
      <t xml:space="preserve"> –7/1</t>
    </r>
  </si>
  <si>
    <t>PID-LRPX6X</t>
  </si>
  <si>
    <t>018082421</t>
  </si>
  <si>
    <t>018082422</t>
  </si>
  <si>
    <t>018082423</t>
  </si>
  <si>
    <t>018082424</t>
  </si>
  <si>
    <t>018082425</t>
  </si>
  <si>
    <t>018082426</t>
  </si>
  <si>
    <t>018082427</t>
  </si>
  <si>
    <t>018082428</t>
  </si>
  <si>
    <t>018082429</t>
  </si>
  <si>
    <t>018082430</t>
  </si>
  <si>
    <t>018082431</t>
  </si>
  <si>
    <t>018082432</t>
  </si>
  <si>
    <t>018082433</t>
  </si>
  <si>
    <t>018082434</t>
  </si>
  <si>
    <t>018082435</t>
  </si>
  <si>
    <t>018082436</t>
  </si>
  <si>
    <t>018082437</t>
  </si>
  <si>
    <t>018082438</t>
  </si>
  <si>
    <t>018082439</t>
  </si>
  <si>
    <t>018082440</t>
  </si>
  <si>
    <t>4</t>
  </si>
  <si>
    <t>TTL WT(KGS):</t>
  </si>
  <si>
    <t xml:space="preserve">    16.800</t>
  </si>
  <si>
    <t>20254</t>
  </si>
  <si>
    <t>NT(KGS):</t>
  </si>
  <si>
    <t xml:space="preserve">    15.200</t>
  </si>
  <si>
    <t>CBM(m³):</t>
  </si>
  <si>
    <t xml:space="preserve">     0.056</t>
  </si>
  <si>
    <r>
      <rPr>
        <b/>
        <sz val="10"/>
        <color indexed="8"/>
        <rFont val="Arial Unicode MS"/>
        <charset val="134"/>
      </rPr>
      <t>颜色</t>
    </r>
  </si>
  <si>
    <r>
      <rPr>
        <b/>
        <sz val="10"/>
        <color theme="1"/>
        <rFont val="Arial"/>
        <charset val="0"/>
      </rPr>
      <t xml:space="preserve">TT QTY </t>
    </r>
    <r>
      <rPr>
        <b/>
        <sz val="10"/>
        <color indexed="8"/>
        <rFont val="Arial Unicode MS"/>
        <charset val="134"/>
      </rPr>
      <t>订单总数</t>
    </r>
  </si>
  <si>
    <r>
      <rPr>
        <b/>
        <sz val="10"/>
        <color indexed="8"/>
        <rFont val="Arial Unicode MS"/>
        <charset val="134"/>
      </rPr>
      <t>发货工厂</t>
    </r>
  </si>
  <si>
    <r>
      <rPr>
        <sz val="10"/>
        <color theme="1"/>
        <rFont val="Arial"/>
        <charset val="0"/>
      </rPr>
      <t xml:space="preserve">PID-2K33E2
</t>
    </r>
    <r>
      <rPr>
        <b/>
        <sz val="14"/>
        <color rgb="FF000000"/>
        <rFont val="Arial"/>
        <charset val="0"/>
      </rPr>
      <t>4240353
12334</t>
    </r>
  </si>
  <si>
    <r>
      <rPr>
        <sz val="10"/>
        <color theme="1"/>
        <rFont val="Arial"/>
        <charset val="0"/>
      </rPr>
      <t>AND18_08B02T</t>
    </r>
    <r>
      <rPr>
        <b/>
        <sz val="10"/>
        <color indexed="60"/>
        <rFont val="Arial"/>
        <charset val="0"/>
      </rPr>
      <t xml:space="preserve"> Metallic Pewter</t>
    </r>
    <r>
      <rPr>
        <b/>
        <sz val="10"/>
        <color indexed="60"/>
        <rFont val="微软雅黑"/>
        <charset val="134"/>
      </rPr>
      <t>配其他色</t>
    </r>
    <r>
      <rPr>
        <b/>
        <sz val="10"/>
        <color indexed="60"/>
        <rFont val="Arial"/>
        <charset val="0"/>
      </rPr>
      <t xml:space="preserve">
</t>
    </r>
    <r>
      <rPr>
        <b/>
        <sz val="10"/>
        <color indexed="60"/>
        <rFont val="宋体"/>
        <charset val="134"/>
      </rPr>
      <t>金色标</t>
    </r>
  </si>
  <si>
    <t>SHELL:96% NYLON 4% SPANDEX
UPPER LINING:96% NYLON 4% SPANDEX</t>
  </si>
  <si>
    <t>TAN杏仁色</t>
  </si>
  <si>
    <t>RUST肉桂粉</t>
  </si>
  <si>
    <t>LIGHT BROWN购物袋灰</t>
  </si>
  <si>
    <r>
      <rPr>
        <sz val="10"/>
        <color theme="1"/>
        <rFont val="Arial"/>
        <charset val="0"/>
      </rPr>
      <t>Red</t>
    </r>
    <r>
      <rPr>
        <sz val="10"/>
        <color indexed="8"/>
        <rFont val="宋体"/>
        <charset val="134"/>
      </rPr>
      <t>流行红</t>
    </r>
  </si>
  <si>
    <r>
      <rPr>
        <sz val="10"/>
        <color theme="1"/>
        <rFont val="Arial"/>
        <charset val="0"/>
      </rPr>
      <t>Black</t>
    </r>
    <r>
      <rPr>
        <sz val="10"/>
        <color indexed="8"/>
        <rFont val="宋体"/>
        <charset val="134"/>
      </rPr>
      <t>黑色</t>
    </r>
  </si>
  <si>
    <r>
      <rPr>
        <sz val="10"/>
        <color theme="1"/>
        <rFont val="Arial"/>
        <charset val="0"/>
      </rPr>
      <t>White</t>
    </r>
    <r>
      <rPr>
        <sz val="10"/>
        <color indexed="8"/>
        <rFont val="宋体"/>
        <charset val="134"/>
      </rPr>
      <t>白色</t>
    </r>
  </si>
  <si>
    <r>
      <rPr>
        <sz val="10"/>
        <color theme="1"/>
        <rFont val="Arial"/>
        <charset val="0"/>
      </rPr>
      <t>Light Pink</t>
    </r>
    <r>
      <rPr>
        <sz val="10"/>
        <color indexed="8"/>
        <rFont val="宋体"/>
        <charset val="134"/>
      </rPr>
      <t>烟粉</t>
    </r>
  </si>
  <si>
    <r>
      <rPr>
        <sz val="10"/>
        <color theme="1"/>
        <rFont val="Arial"/>
        <charset val="0"/>
      </rPr>
      <t xml:space="preserve">PID-2K33E2
</t>
    </r>
    <r>
      <rPr>
        <b/>
        <sz val="10"/>
        <color theme="1"/>
        <rFont val="Arial"/>
        <charset val="0"/>
      </rPr>
      <t>4240353
12334</t>
    </r>
  </si>
  <si>
    <r>
      <rPr>
        <sz val="10"/>
        <color theme="1"/>
        <rFont val="Arial"/>
        <charset val="0"/>
      </rPr>
      <t>AND18_08B02T</t>
    </r>
    <r>
      <rPr>
        <b/>
        <sz val="10"/>
        <color indexed="60"/>
        <rFont val="Arial"/>
        <charset val="0"/>
      </rPr>
      <t xml:space="preserve"> TRUE WHITE </t>
    </r>
    <r>
      <rPr>
        <b/>
        <sz val="10"/>
        <color indexed="60"/>
        <rFont val="微软雅黑"/>
        <charset val="134"/>
      </rPr>
      <t>配</t>
    </r>
    <r>
      <rPr>
        <b/>
        <sz val="10"/>
        <color indexed="60"/>
        <rFont val="Arial"/>
        <charset val="0"/>
      </rPr>
      <t xml:space="preserve">beige
</t>
    </r>
    <r>
      <rPr>
        <b/>
        <sz val="10"/>
        <color indexed="60"/>
        <rFont val="宋体"/>
        <charset val="134"/>
      </rPr>
      <t>白标</t>
    </r>
  </si>
  <si>
    <r>
      <rPr>
        <sz val="10"/>
        <color theme="1"/>
        <rFont val="Arial"/>
        <charset val="0"/>
      </rPr>
      <t>Beige</t>
    </r>
    <r>
      <rPr>
        <sz val="10"/>
        <color indexed="8"/>
        <rFont val="宋体"/>
        <charset val="134"/>
      </rPr>
      <t>米驼</t>
    </r>
  </si>
  <si>
    <t>Product</t>
  </si>
  <si>
    <t>COP </t>
  </si>
  <si>
    <t>成分</t>
  </si>
  <si>
    <t>洗语</t>
  </si>
  <si>
    <t>FACTORY CODE </t>
  </si>
  <si>
    <t>成衣数量</t>
  </si>
  <si>
    <r>
      <rPr>
        <b/>
        <sz val="10"/>
        <color theme="1"/>
        <rFont val="Arial"/>
        <charset val="134"/>
      </rPr>
      <t>TT QTY </t>
    </r>
    <r>
      <rPr>
        <b/>
        <sz val="10"/>
        <color theme="1"/>
        <rFont val="Arial"/>
        <charset val="134"/>
      </rPr>
      <t>订单总数</t>
    </r>
  </si>
  <si>
    <t>发货工厂</t>
  </si>
  <si>
    <t>PID-10M1L0
4240351
10104</t>
  </si>
  <si>
    <t>四合一烫标</t>
  </si>
  <si>
    <r>
      <rPr>
        <sz val="10"/>
        <color theme="1"/>
        <rFont val="Arial"/>
        <charset val="134"/>
      </rPr>
      <t>AND18_08B02T</t>
    </r>
    <r>
      <rPr>
        <b/>
        <sz val="10"/>
        <color rgb="FF993300"/>
        <rFont val="Arial"/>
        <charset val="134"/>
      </rPr>
      <t> Metallic Pewter</t>
    </r>
    <r>
      <rPr>
        <b/>
        <sz val="10"/>
        <color rgb="FF993300"/>
        <rFont val="宋体"/>
        <charset val="134"/>
      </rPr>
      <t>配其他色</t>
    </r>
  </si>
  <si>
    <t>SHELL: 96% NYLON / 4% SPANDEX
LINING: 96% NYLON / 4% SPANDEX</t>
  </si>
  <si>
    <t>MACHINE WASH COLD SEPARATELY
GENTLE CYCLE
ONLY NON-CHLORINE BLEACH IF NEEDED
TUMBLE DRY LOW
REMOVE PROMPTLY
COOL IRON IF NEEDED
RN 17730  VN 1247024</t>
  </si>
  <si>
    <t>Black</t>
  </si>
  <si>
    <t>黑色</t>
  </si>
  <si>
    <t>018-08-1481</t>
  </si>
  <si>
    <t>KY4000479210384   7箱—6/21</t>
  </si>
  <si>
    <t>018-08-1482</t>
  </si>
  <si>
    <t>018-08-1483</t>
  </si>
  <si>
    <t>018-08-1484</t>
  </si>
  <si>
    <t>018-08-1485</t>
  </si>
  <si>
    <t>018-08-1486</t>
  </si>
  <si>
    <t>018-08-1487</t>
  </si>
  <si>
    <t>018-08-1488</t>
  </si>
  <si>
    <t>018-08-1489</t>
  </si>
  <si>
    <t>018-08-1490</t>
  </si>
  <si>
    <t>Light Pink</t>
  </si>
  <si>
    <t>烟粉</t>
  </si>
  <si>
    <t>018-08-1925</t>
  </si>
  <si>
    <t>018-08-1926</t>
  </si>
  <si>
    <t>018-08-1927</t>
  </si>
  <si>
    <t>018-08-1928</t>
  </si>
  <si>
    <t>018-08-1929</t>
  </si>
  <si>
    <t>018-08-1930</t>
  </si>
  <si>
    <t>018-08-1931</t>
  </si>
  <si>
    <t>018-08-1932</t>
  </si>
  <si>
    <t>018-08-1933</t>
  </si>
  <si>
    <t>018-08-1934</t>
  </si>
  <si>
    <t>Olive</t>
  </si>
  <si>
    <t>橄榄绿</t>
  </si>
  <si>
    <t>018-08-1915</t>
  </si>
  <si>
    <t>018-08-1916</t>
  </si>
  <si>
    <t>018-08-1917</t>
  </si>
  <si>
    <t>018-08-1918</t>
  </si>
  <si>
    <t>018-08-1919</t>
  </si>
  <si>
    <t>018-08-1920</t>
  </si>
  <si>
    <t>018-08-1921</t>
  </si>
  <si>
    <t>018-08-1922</t>
  </si>
  <si>
    <t>018-08-1923</t>
  </si>
  <si>
    <t>018-08-1924</t>
  </si>
  <si>
    <t>Red</t>
  </si>
  <si>
    <t>樱桃红</t>
  </si>
  <si>
    <t>018-08-1461</t>
  </si>
  <si>
    <t>018-08-1462</t>
  </si>
  <si>
    <t>018-08-1463</t>
  </si>
  <si>
    <t>018-08-1464</t>
  </si>
  <si>
    <t>018-08-1465</t>
  </si>
  <si>
    <t>018-08-1466</t>
  </si>
  <si>
    <t>018-08-1467</t>
  </si>
  <si>
    <t>018-08-1468</t>
  </si>
  <si>
    <t>018-08-1469</t>
  </si>
  <si>
    <t>018-08-1470</t>
  </si>
  <si>
    <t>White</t>
  </si>
  <si>
    <t>白色</t>
  </si>
  <si>
    <t>018-08-1471</t>
  </si>
  <si>
    <t>018-08-1472</t>
  </si>
  <si>
    <t>018-08-1473</t>
  </si>
  <si>
    <t>018-08-1474</t>
  </si>
  <si>
    <t>018-08-1475</t>
  </si>
  <si>
    <t>018-08-1476</t>
  </si>
  <si>
    <t>018-08-1477</t>
  </si>
  <si>
    <t>018-08-1478</t>
  </si>
  <si>
    <t>018-08-1479</t>
  </si>
  <si>
    <t>018-08-1480</t>
  </si>
  <si>
    <r>
      <rPr>
        <sz val="10"/>
        <color theme="1"/>
        <rFont val="Arial"/>
        <charset val="134"/>
      </rPr>
      <t>AND18_08B02T </t>
    </r>
    <r>
      <rPr>
        <b/>
        <sz val="10"/>
        <color rgb="FF993300"/>
        <rFont val="Arial"/>
        <charset val="134"/>
      </rPr>
      <t>TRUE WHITE </t>
    </r>
    <r>
      <rPr>
        <b/>
        <sz val="10"/>
        <color rgb="FF993300"/>
        <rFont val="宋体"/>
        <charset val="134"/>
      </rPr>
      <t>配</t>
    </r>
    <r>
      <rPr>
        <b/>
        <sz val="10"/>
        <color rgb="FF993300"/>
        <rFont val="Arial"/>
        <charset val="134"/>
      </rPr>
      <t>reliable beige</t>
    </r>
    <r>
      <rPr>
        <b/>
        <sz val="10"/>
        <color rgb="FF993300"/>
        <rFont val="宋体"/>
        <charset val="134"/>
      </rPr>
      <t>米驼色</t>
    </r>
  </si>
  <si>
    <t>Beige</t>
  </si>
  <si>
    <t>米驼色</t>
  </si>
  <si>
    <t>018-08-1905</t>
  </si>
  <si>
    <t>018-08-1906</t>
  </si>
  <si>
    <t>018-08-1907</t>
  </si>
  <si>
    <t>018-08-1908</t>
  </si>
  <si>
    <t>018-08-1909</t>
  </si>
  <si>
    <t>018-08-1910</t>
  </si>
  <si>
    <t>018-08-1911</t>
  </si>
  <si>
    <t>018-08-1912</t>
  </si>
  <si>
    <t>018-08-1913</t>
  </si>
  <si>
    <t>018-08-1914</t>
  </si>
  <si>
    <t>小计：</t>
  </si>
  <si>
    <t>PID-RW4X9E
4240350
11494</t>
  </si>
  <si>
    <r>
      <rPr>
        <sz val="10"/>
        <color theme="1"/>
        <rFont val="Arial"/>
        <charset val="134"/>
      </rPr>
      <t>AND18_08B02T</t>
    </r>
    <r>
      <rPr>
        <b/>
        <sz val="10"/>
        <color rgb="FF993300"/>
        <rFont val="Arial"/>
        <charset val="134"/>
      </rPr>
      <t> Metallic Pewter</t>
    </r>
    <r>
      <rPr>
        <b/>
        <sz val="10"/>
        <color rgb="FF993300"/>
        <rFont val="微软雅黑"/>
        <charset val="134"/>
      </rPr>
      <t>配所有颜色</t>
    </r>
  </si>
  <si>
    <t>96% NYLON 4% SPANDEX</t>
  </si>
  <si>
    <t>MACHINE WASH COLD SEPARATELY
GENTLE CYCLE
ONLY NON-CHLORINE BLEACH IF NEEDED
TUMBLE DRY LOW
REMOVE PROMPTLY
COOL IRON IF NEEDED
RN 17730  VN 1247024</t>
  </si>
  <si>
    <t>流行红</t>
  </si>
  <si>
    <t>018081640</t>
  </si>
  <si>
    <t>018081641</t>
  </si>
  <si>
    <t>018081642</t>
  </si>
  <si>
    <t>018081643</t>
  </si>
  <si>
    <t>018081644</t>
  </si>
  <si>
    <t>018081645</t>
  </si>
  <si>
    <t>018081646</t>
  </si>
  <si>
    <t>018081647</t>
  </si>
  <si>
    <t>018081648</t>
  </si>
  <si>
    <t>018081649</t>
  </si>
  <si>
    <t>Brown</t>
  </si>
  <si>
    <t>核桃棕</t>
  </si>
  <si>
    <t>018081610</t>
  </si>
  <si>
    <t>018081611</t>
  </si>
  <si>
    <t>018081612</t>
  </si>
  <si>
    <t>018081613</t>
  </si>
  <si>
    <t>018081614</t>
  </si>
  <si>
    <t>018081615</t>
  </si>
  <si>
    <t>018081616</t>
  </si>
  <si>
    <t>018081617</t>
  </si>
  <si>
    <t>018081618</t>
  </si>
  <si>
    <t>018081619</t>
  </si>
  <si>
    <t>PID-3G2KG3E
4240352
13234</t>
  </si>
  <si>
    <t>Light Blue</t>
  </si>
  <si>
    <t>清澈蓝</t>
  </si>
  <si>
    <t>018003901</t>
  </si>
  <si>
    <t>018004918</t>
  </si>
  <si>
    <t>018002854</t>
  </si>
  <si>
    <t>018005307</t>
  </si>
  <si>
    <t>018004819</t>
  </si>
  <si>
    <t>018006680</t>
  </si>
  <si>
    <t>018004128</t>
  </si>
  <si>
    <t>018007829</t>
  </si>
  <si>
    <t>018008227</t>
  </si>
  <si>
    <t>018004864</t>
  </si>
  <si>
    <t>018004336</t>
  </si>
  <si>
    <t>018008285</t>
  </si>
  <si>
    <t>018004635</t>
  </si>
  <si>
    <t>018008342</t>
  </si>
  <si>
    <t>018004982</t>
  </si>
  <si>
    <t>018007631</t>
  </si>
  <si>
    <t>018005289</t>
  </si>
  <si>
    <t>018003635</t>
  </si>
  <si>
    <t>018003750</t>
  </si>
  <si>
    <t>018004741</t>
  </si>
  <si>
    <t>018005026</t>
  </si>
  <si>
    <t>018006274</t>
  </si>
  <si>
    <t>018004039</t>
  </si>
  <si>
    <t>018005867</t>
  </si>
  <si>
    <t>018005774</t>
  </si>
  <si>
    <t>018003263</t>
  </si>
  <si>
    <t>018004043</t>
  </si>
  <si>
    <t>018005370</t>
  </si>
  <si>
    <t>018004342</t>
  </si>
  <si>
    <t>018009194</t>
  </si>
  <si>
    <t>购物袋灰</t>
  </si>
  <si>
    <t>018008119</t>
  </si>
  <si>
    <t>018003957</t>
  </si>
  <si>
    <t>018005118</t>
  </si>
  <si>
    <t>018006241</t>
  </si>
  <si>
    <t>018008039</t>
  </si>
  <si>
    <t>018005061</t>
  </si>
  <si>
    <t>018006727</t>
  </si>
  <si>
    <t>018006591</t>
  </si>
  <si>
    <t>018002894</t>
  </si>
  <si>
    <t>018004930</t>
  </si>
  <si>
    <t>业务</t>
  </si>
  <si>
    <t>款号</t>
  </si>
  <si>
    <t>工厂</t>
  </si>
  <si>
    <t>工厂跟单/电话（送货联系）</t>
  </si>
  <si>
    <t>工厂区域（苏州/金坛/盐城/浙江）</t>
  </si>
  <si>
    <t>T15BN</t>
  </si>
  <si>
    <t>T17BN</t>
  </si>
  <si>
    <t>Annie</t>
  </si>
  <si>
    <t>ELR50K/10M1L0/LRPX6X/2K33E2/6079Z7/3G2KG3E</t>
  </si>
  <si>
    <t>Jason</t>
  </si>
  <si>
    <t>义乌</t>
  </si>
  <si>
    <t>款号/衣架型号（必填）</t>
  </si>
  <si>
    <t>C4 24 PID-ELR50K</t>
  </si>
  <si>
    <t>C4 24 PID-10M1L0</t>
  </si>
  <si>
    <t>C4 24 PID-LRPX6X</t>
  </si>
  <si>
    <t>C4 24 PID-2K33E2</t>
  </si>
  <si>
    <t>C4 24 PID-6079Z7</t>
  </si>
  <si>
    <t>C4 24 PID-3G2KG3E</t>
  </si>
  <si>
    <t>对应发货数量</t>
  </si>
  <si>
    <t>备注：2024.8.3日慈溪仓库直发整箱数量</t>
  </si>
  <si>
    <t>2024.8.5日从胥江路仓库直发数量</t>
  </si>
  <si>
    <t>快递单号</t>
  </si>
  <si>
    <t>件数</t>
  </si>
  <si>
    <t>XS-M:T15BN</t>
  </si>
  <si>
    <t>L-XXL:T17BN</t>
  </si>
  <si>
    <t>公司业务员（必填）</t>
  </si>
  <si>
    <t>11494金丝</t>
  </si>
  <si>
    <t>12334金丝</t>
  </si>
  <si>
    <t>工厂业务员（必填）</t>
  </si>
  <si>
    <t>4240356/349/81/82</t>
  </si>
  <si>
    <t>4240353/415</t>
  </si>
  <si>
    <t>4240352//83/84/414</t>
  </si>
  <si>
    <t>仁派-曾玉明</t>
  </si>
  <si>
    <t>XS</t>
  </si>
  <si>
    <t>22箱</t>
  </si>
  <si>
    <t> YT7483701586426,</t>
  </si>
  <si>
    <t>S</t>
  </si>
  <si>
    <t>43箱</t>
  </si>
  <si>
    <t>YT7483701974616,</t>
  </si>
  <si>
    <t>M</t>
  </si>
  <si>
    <t>56箱</t>
  </si>
  <si>
    <t>YT7483703606151,</t>
  </si>
  <si>
    <t>L</t>
  </si>
  <si>
    <t>YT7483703528848,</t>
  </si>
  <si>
    <t>XL</t>
  </si>
  <si>
    <t>23箱</t>
  </si>
  <si>
    <t>YT7483701824007,</t>
  </si>
  <si>
    <t>XXL</t>
  </si>
  <si>
    <t>16箱</t>
  </si>
  <si>
    <t>YT7483703225417,</t>
  </si>
  <si>
    <t>衣架总数</t>
  </si>
  <si>
    <t>枪针型号</t>
  </si>
  <si>
    <t>发货数量</t>
  </si>
  <si>
    <t>YT7483702368979</t>
  </si>
  <si>
    <t>3英寸透明枪针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</si>
</sst>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"/>
    <numFmt numFmtId="177" formatCode="0_);[Red]\(0\)"/>
    <numFmt numFmtId="178" formatCode="0\1\80\10000"/>
  </numFmts>
  <fonts count="64">
    <font>
      <sz val="11"/>
      <color theme="1"/>
      <name val="宋体"/>
      <charset val="134"/>
      <scheme val="minor"/>
    </font>
    <font>
      <b/>
      <sz val="12"/>
      <color theme="1"/>
      <name val="Arial Unicode MS"/>
      <charset val="134"/>
    </font>
    <font>
      <sz val="11"/>
      <color theme="1"/>
      <name val="Arial Unicode MS"/>
      <charset val="134"/>
    </font>
    <font>
      <sz val="10"/>
      <name val="Arial Unicode MS"/>
      <charset val="134"/>
    </font>
    <font>
      <sz val="11"/>
      <color rgb="FF000000"/>
      <name val="Arial Unicode MS"/>
      <charset val="134"/>
    </font>
    <font>
      <sz val="10"/>
      <color rgb="FF000000"/>
      <name val="Arial Unicode MS"/>
      <charset val="134"/>
    </font>
    <font>
      <b/>
      <sz val="10"/>
      <color theme="1"/>
      <name val="宋体"/>
      <charset val="134"/>
      <scheme val="minor"/>
    </font>
    <font>
      <b/>
      <sz val="20"/>
      <color rgb="FFFF0000"/>
      <name val="Arial Unicode MS"/>
      <charset val="134"/>
    </font>
    <font>
      <b/>
      <sz val="11"/>
      <color rgb="FF000000"/>
      <name val="Arial Unicode MS"/>
      <charset val="134"/>
    </font>
    <font>
      <b/>
      <sz val="14"/>
      <color rgb="FF000000"/>
      <name val="Arial Unicode MS"/>
      <charset val="134"/>
    </font>
    <font>
      <sz val="11"/>
      <color rgb="FFFF0000"/>
      <name val="Arial Unicode MS"/>
      <charset val="134"/>
    </font>
    <font>
      <sz val="11"/>
      <color rgb="FF000000"/>
      <name val="等线"/>
      <charset val="134"/>
    </font>
    <font>
      <b/>
      <sz val="12"/>
      <color rgb="FF000000"/>
      <name val="Arial Unicode MS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b/>
      <sz val="10"/>
      <color theme="1"/>
      <name val="Arial"/>
      <charset val="0"/>
    </font>
    <font>
      <sz val="10"/>
      <color theme="1"/>
      <name val="Arial"/>
      <charset val="0"/>
    </font>
    <font>
      <sz val="9"/>
      <color theme="1"/>
      <name val="Arial"/>
      <charset val="0"/>
    </font>
    <font>
      <sz val="10"/>
      <color indexed="8"/>
      <name val="宋体"/>
      <charset val="134"/>
    </font>
    <font>
      <sz val="11"/>
      <name val="Calibri"/>
      <charset val="134"/>
    </font>
    <font>
      <b/>
      <sz val="11"/>
      <name val="Noto Sans SC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color theme="1"/>
      <name val="Arial"/>
      <charset val="0"/>
    </font>
    <font>
      <b/>
      <sz val="11"/>
      <color indexed="8"/>
      <name val="Arial Unicode MS"/>
      <charset val="0"/>
    </font>
    <font>
      <b/>
      <sz val="11"/>
      <color theme="1"/>
      <name val="宋体"/>
      <charset val="0"/>
    </font>
    <font>
      <sz val="12"/>
      <color rgb="FF000000"/>
      <name val="Helvetica Neue"/>
      <charset val="0"/>
    </font>
    <font>
      <b/>
      <sz val="12"/>
      <color theme="1"/>
      <name val="Arial"/>
      <charset val="0"/>
    </font>
    <font>
      <sz val="10"/>
      <name val="Arial"/>
      <charset val="0"/>
    </font>
    <font>
      <b/>
      <sz val="11"/>
      <name val="Arial"/>
      <charset val="0"/>
    </font>
    <font>
      <b/>
      <sz val="11"/>
      <color rgb="FF7030A0"/>
      <name val="宋体"/>
      <charset val="134"/>
    </font>
    <font>
      <b/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60"/>
      <name val="Arial"/>
      <charset val="0"/>
    </font>
    <font>
      <b/>
      <sz val="10"/>
      <color indexed="8"/>
      <name val="宋体"/>
      <charset val="134"/>
    </font>
    <font>
      <b/>
      <sz val="10"/>
      <color indexed="8"/>
      <name val="Arial Unicode MS"/>
      <charset val="0"/>
    </font>
    <font>
      <b/>
      <sz val="10"/>
      <color rgb="FF993300"/>
      <name val="Arial"/>
      <charset val="134"/>
    </font>
    <font>
      <b/>
      <sz val="10"/>
      <color rgb="FF993300"/>
      <name val="微软雅黑"/>
      <charset val="134"/>
    </font>
    <font>
      <b/>
      <sz val="10"/>
      <color indexed="8"/>
      <name val="Arial Unicode MS"/>
      <charset val="134"/>
    </font>
    <font>
      <b/>
      <sz val="10"/>
      <color rgb="FF993300"/>
      <name val="宋体"/>
      <charset val="134"/>
    </font>
    <font>
      <b/>
      <sz val="10"/>
      <color indexed="60"/>
      <name val="微软雅黑"/>
      <charset val="134"/>
    </font>
    <font>
      <b/>
      <sz val="10"/>
      <color indexed="60"/>
      <name val="宋体"/>
      <charset val="134"/>
    </font>
    <font>
      <b/>
      <sz val="14"/>
      <color rgb="FF000000"/>
      <name val="Arial"/>
      <charset val="0"/>
    </font>
  </fonts>
  <fills count="5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9FB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3" borderId="17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4" borderId="20" applyNumberFormat="0" applyAlignment="0" applyProtection="0">
      <alignment vertical="center"/>
    </xf>
    <xf numFmtId="0" fontId="44" fillId="25" borderId="21" applyNumberFormat="0" applyAlignment="0" applyProtection="0">
      <alignment vertical="center"/>
    </xf>
    <xf numFmtId="0" fontId="45" fillId="25" borderId="20" applyNumberFormat="0" applyAlignment="0" applyProtection="0">
      <alignment vertical="center"/>
    </xf>
    <xf numFmtId="0" fontId="46" fillId="26" borderId="22" applyNumberFormat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3" fillId="42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3" fillId="45" borderId="0" applyNumberFormat="0" applyBorder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3" fillId="49" borderId="0" applyNumberFormat="0" applyBorder="0" applyAlignment="0" applyProtection="0">
      <alignment vertical="center"/>
    </xf>
    <xf numFmtId="0" fontId="53" fillId="50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/>
    <xf numFmtId="0" fontId="11" fillId="4" borderId="0" xfId="0" applyFont="1" applyFill="1" applyAlignment="1"/>
    <xf numFmtId="0" fontId="11" fillId="0" borderId="1" xfId="0" applyFont="1" applyBorder="1" applyAlignment="1"/>
    <xf numFmtId="0" fontId="0" fillId="0" borderId="5" xfId="0" applyBorder="1">
      <alignment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8" fillId="14" borderId="0" xfId="0" applyFont="1" applyFill="1" applyBorder="1" applyAlignment="1">
      <alignment vertical="center"/>
    </xf>
    <xf numFmtId="0" fontId="19" fillId="14" borderId="0" xfId="0" applyFont="1" applyFill="1" applyBorder="1" applyAlignment="1">
      <alignment vertical="center"/>
    </xf>
    <xf numFmtId="0" fontId="20" fillId="14" borderId="0" xfId="0" applyFont="1" applyFill="1" applyBorder="1" applyAlignment="1">
      <alignment horizontal="left"/>
    </xf>
    <xf numFmtId="176" fontId="20" fillId="14" borderId="0" xfId="0" applyNumberFormat="1" applyFont="1" applyFill="1" applyBorder="1" applyAlignment="1">
      <alignment horizontal="left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176" fontId="18" fillId="0" borderId="7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9" fillId="15" borderId="1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8" fillId="0" borderId="7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1" fontId="19" fillId="4" borderId="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1" fontId="19" fillId="14" borderId="0" xfId="0" applyNumberFormat="1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76" fontId="19" fillId="0" borderId="10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19" fillId="0" borderId="1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1" fontId="19" fillId="4" borderId="10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49" fontId="23" fillId="0" borderId="1" xfId="0" applyNumberFormat="1" applyFont="1" applyFill="1" applyBorder="1" applyAlignment="1">
      <alignment horizontal="center"/>
    </xf>
    <xf numFmtId="49" fontId="24" fillId="0" borderId="1" xfId="0" applyNumberFormat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/>
    </xf>
    <xf numFmtId="49" fontId="22" fillId="0" borderId="3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Alignment="1">
      <alignment horizontal="center"/>
    </xf>
    <xf numFmtId="0" fontId="26" fillId="14" borderId="0" xfId="0" applyFont="1" applyFill="1" applyBorder="1" applyAlignment="1">
      <alignment horizontal="left"/>
    </xf>
    <xf numFmtId="178" fontId="26" fillId="14" borderId="0" xfId="0" applyNumberFormat="1" applyFont="1" applyFill="1" applyBorder="1" applyAlignment="1">
      <alignment horizontal="left"/>
    </xf>
    <xf numFmtId="49" fontId="20" fillId="14" borderId="0" xfId="0" applyNumberFormat="1" applyFont="1" applyFill="1" applyBorder="1" applyAlignment="1">
      <alignment horizontal="left"/>
    </xf>
    <xf numFmtId="0" fontId="27" fillId="0" borderId="7" xfId="0" applyFont="1" applyFill="1" applyBorder="1" applyAlignment="1">
      <alignment horizontal="center" vertical="center" wrapText="1"/>
    </xf>
    <xf numFmtId="178" fontId="26" fillId="0" borderId="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178" fontId="26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78" fontId="26" fillId="0" borderId="10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177" fontId="28" fillId="0" borderId="7" xfId="0" applyNumberFormat="1" applyFont="1" applyFill="1" applyBorder="1" applyAlignment="1">
      <alignment horizontal="center" vertical="center" wrapText="1"/>
    </xf>
    <xf numFmtId="177" fontId="29" fillId="0" borderId="0" xfId="0" applyNumberFormat="1" applyFont="1" applyFill="1" applyBorder="1" applyAlignment="1"/>
    <xf numFmtId="0" fontId="26" fillId="0" borderId="1" xfId="0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177" fontId="26" fillId="0" borderId="10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1" fontId="26" fillId="0" borderId="10" xfId="0" applyNumberFormat="1" applyFont="1" applyFill="1" applyBorder="1" applyAlignment="1">
      <alignment horizontal="center" vertical="center" wrapText="1"/>
    </xf>
    <xf numFmtId="177" fontId="20" fillId="14" borderId="0" xfId="0" applyNumberFormat="1" applyFont="1" applyFill="1" applyBorder="1" applyAlignment="1">
      <alignment horizontal="left"/>
    </xf>
    <xf numFmtId="0" fontId="14" fillId="14" borderId="0" xfId="0" applyFont="1" applyFill="1" applyBorder="1" applyAlignment="1">
      <alignment vertical="center"/>
    </xf>
    <xf numFmtId="49" fontId="18" fillId="14" borderId="0" xfId="0" applyNumberFormat="1" applyFont="1" applyFill="1" applyBorder="1" applyAlignment="1">
      <alignment vertical="center"/>
    </xf>
    <xf numFmtId="178" fontId="19" fillId="14" borderId="0" xfId="0" applyNumberFormat="1" applyFont="1" applyFill="1" applyBorder="1" applyAlignment="1">
      <alignment vertical="center"/>
    </xf>
    <xf numFmtId="49" fontId="19" fillId="14" borderId="0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6" fillId="15" borderId="1" xfId="0" applyFont="1" applyFill="1" applyBorder="1" applyAlignment="1">
      <alignment horizontal="center" vertical="center" wrapText="1"/>
    </xf>
    <xf numFmtId="178" fontId="26" fillId="15" borderId="1" xfId="0" applyNumberFormat="1" applyFont="1" applyFill="1" applyBorder="1" applyAlignment="1">
      <alignment horizontal="center" vertical="center" wrapText="1"/>
    </xf>
    <xf numFmtId="0" fontId="26" fillId="17" borderId="1" xfId="0" applyFont="1" applyFill="1" applyBorder="1" applyAlignment="1">
      <alignment horizontal="center" vertical="center" wrapText="1"/>
    </xf>
    <xf numFmtId="178" fontId="26" fillId="17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178" fontId="26" fillId="4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177" fontId="26" fillId="15" borderId="1" xfId="0" applyNumberFormat="1" applyFont="1" applyFill="1" applyBorder="1" applyAlignment="1">
      <alignment horizontal="center" vertical="center" wrapText="1"/>
    </xf>
    <xf numFmtId="3" fontId="30" fillId="15" borderId="1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177" fontId="26" fillId="17" borderId="1" xfId="0" applyNumberFormat="1" applyFont="1" applyFill="1" applyBorder="1" applyAlignment="1">
      <alignment horizontal="center" vertical="center" wrapText="1"/>
    </xf>
    <xf numFmtId="3" fontId="30" fillId="17" borderId="1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18" borderId="3" xfId="0" applyFont="1" applyFill="1" applyBorder="1" applyAlignment="1">
      <alignment horizontal="center" vertical="center" wrapText="1"/>
    </xf>
    <xf numFmtId="0" fontId="26" fillId="18" borderId="1" xfId="0" applyFont="1" applyFill="1" applyBorder="1" applyAlignment="1">
      <alignment horizontal="center" vertical="center" wrapText="1"/>
    </xf>
    <xf numFmtId="0" fontId="26" fillId="18" borderId="4" xfId="0" applyFont="1" applyFill="1" applyBorder="1" applyAlignment="1">
      <alignment horizontal="center" vertical="center" wrapText="1"/>
    </xf>
    <xf numFmtId="0" fontId="26" fillId="18" borderId="5" xfId="0" applyFont="1" applyFill="1" applyBorder="1" applyAlignment="1">
      <alignment horizontal="center" vertical="center" wrapText="1"/>
    </xf>
    <xf numFmtId="0" fontId="18" fillId="14" borderId="0" xfId="0" applyFont="1" applyFill="1" applyBorder="1" applyAlignment="1"/>
    <xf numFmtId="177" fontId="18" fillId="14" borderId="0" xfId="0" applyNumberFormat="1" applyFont="1" applyFill="1" applyBorder="1" applyAlignment="1">
      <alignment horizontal="center"/>
    </xf>
    <xf numFmtId="0" fontId="19" fillId="14" borderId="0" xfId="0" applyFont="1" applyFill="1" applyBorder="1" applyAlignment="1"/>
    <xf numFmtId="0" fontId="31" fillId="14" borderId="0" xfId="0" applyFont="1" applyFill="1" applyBorder="1" applyAlignment="1"/>
    <xf numFmtId="0" fontId="32" fillId="14" borderId="0" xfId="0" applyFont="1" applyFill="1" applyBorder="1" applyAlignment="1"/>
    <xf numFmtId="178" fontId="32" fillId="14" borderId="0" xfId="0" applyNumberFormat="1" applyFont="1" applyFill="1" applyBorder="1" applyAlignment="1"/>
    <xf numFmtId="0" fontId="26" fillId="15" borderId="3" xfId="0" applyFont="1" applyFill="1" applyBorder="1" applyAlignment="1">
      <alignment horizontal="center" vertical="center" wrapText="1"/>
    </xf>
    <xf numFmtId="0" fontId="26" fillId="15" borderId="4" xfId="0" applyFont="1" applyFill="1" applyBorder="1" applyAlignment="1">
      <alignment horizontal="center" vertical="center" wrapText="1"/>
    </xf>
    <xf numFmtId="0" fontId="26" fillId="15" borderId="5" xfId="0" applyFont="1" applyFill="1" applyBorder="1" applyAlignment="1">
      <alignment horizontal="center" vertical="center" wrapText="1"/>
    </xf>
    <xf numFmtId="0" fontId="26" fillId="17" borderId="3" xfId="0" applyFont="1" applyFill="1" applyBorder="1" applyAlignment="1">
      <alignment horizontal="center" vertical="center" wrapText="1"/>
    </xf>
    <xf numFmtId="0" fontId="26" fillId="17" borderId="4" xfId="0" applyFont="1" applyFill="1" applyBorder="1" applyAlignment="1">
      <alignment horizontal="center" vertical="center" wrapText="1"/>
    </xf>
    <xf numFmtId="0" fontId="26" fillId="17" borderId="5" xfId="0" applyFont="1" applyFill="1" applyBorder="1" applyAlignment="1">
      <alignment horizontal="center" vertical="center" wrapText="1"/>
    </xf>
    <xf numFmtId="0" fontId="26" fillId="19" borderId="3" xfId="0" applyFont="1" applyFill="1" applyBorder="1" applyAlignment="1">
      <alignment horizontal="center" vertical="center" wrapText="1"/>
    </xf>
    <xf numFmtId="178" fontId="26" fillId="19" borderId="1" xfId="0" applyNumberFormat="1" applyFont="1" applyFill="1" applyBorder="1" applyAlignment="1">
      <alignment horizontal="center" vertical="center" wrapText="1"/>
    </xf>
    <xf numFmtId="0" fontId="26" fillId="19" borderId="4" xfId="0" applyFont="1" applyFill="1" applyBorder="1" applyAlignment="1">
      <alignment horizontal="center" vertical="center" wrapText="1"/>
    </xf>
    <xf numFmtId="0" fontId="26" fillId="19" borderId="5" xfId="0" applyFont="1" applyFill="1" applyBorder="1" applyAlignment="1">
      <alignment horizontal="center" vertical="center" wrapText="1"/>
    </xf>
    <xf numFmtId="0" fontId="26" fillId="20" borderId="3" xfId="0" applyFont="1" applyFill="1" applyBorder="1" applyAlignment="1">
      <alignment horizontal="center" vertical="center" wrapText="1"/>
    </xf>
    <xf numFmtId="178" fontId="26" fillId="20" borderId="1" xfId="0" applyNumberFormat="1" applyFont="1" applyFill="1" applyBorder="1" applyAlignment="1">
      <alignment horizontal="center" vertical="center" wrapText="1"/>
    </xf>
    <xf numFmtId="0" fontId="26" fillId="20" borderId="4" xfId="0" applyFont="1" applyFill="1" applyBorder="1" applyAlignment="1">
      <alignment horizontal="center" vertical="center" wrapText="1"/>
    </xf>
    <xf numFmtId="0" fontId="26" fillId="20" borderId="5" xfId="0" applyFont="1" applyFill="1" applyBorder="1" applyAlignment="1">
      <alignment horizontal="center" vertical="center" wrapText="1"/>
    </xf>
    <xf numFmtId="177" fontId="26" fillId="18" borderId="1" xfId="0" applyNumberFormat="1" applyFont="1" applyFill="1" applyBorder="1" applyAlignment="1">
      <alignment horizontal="center" vertical="center" wrapText="1"/>
    </xf>
    <xf numFmtId="3" fontId="19" fillId="18" borderId="1" xfId="0" applyNumberFormat="1" applyFont="1" applyFill="1" applyBorder="1" applyAlignment="1">
      <alignment horizontal="center" vertical="center" wrapText="1"/>
    </xf>
    <xf numFmtId="0" fontId="33" fillId="14" borderId="0" xfId="0" applyFont="1" applyFill="1" applyBorder="1" applyAlignment="1">
      <alignment vertical="center"/>
    </xf>
    <xf numFmtId="0" fontId="32" fillId="14" borderId="0" xfId="0" applyFont="1" applyFill="1" applyBorder="1" applyAlignment="1">
      <alignment vertical="center"/>
    </xf>
    <xf numFmtId="0" fontId="34" fillId="14" borderId="0" xfId="0" applyFont="1" applyFill="1" applyBorder="1" applyAlignment="1"/>
    <xf numFmtId="9" fontId="19" fillId="14" borderId="0" xfId="0" applyNumberFormat="1" applyFont="1" applyFill="1" applyBorder="1" applyAlignment="1">
      <alignment vertical="center"/>
    </xf>
    <xf numFmtId="3" fontId="19" fillId="15" borderId="1" xfId="0" applyNumberFormat="1" applyFont="1" applyFill="1" applyBorder="1" applyAlignment="1">
      <alignment horizontal="center" vertical="center" wrapText="1"/>
    </xf>
    <xf numFmtId="3" fontId="19" fillId="17" borderId="1" xfId="0" applyNumberFormat="1" applyFont="1" applyFill="1" applyBorder="1" applyAlignment="1">
      <alignment horizontal="center" vertical="center" wrapText="1"/>
    </xf>
    <xf numFmtId="0" fontId="26" fillId="19" borderId="1" xfId="0" applyFont="1" applyFill="1" applyBorder="1" applyAlignment="1">
      <alignment horizontal="center" vertical="center" wrapText="1"/>
    </xf>
    <xf numFmtId="177" fontId="26" fillId="19" borderId="1" xfId="0" applyNumberFormat="1" applyFont="1" applyFill="1" applyBorder="1" applyAlignment="1">
      <alignment horizontal="center" vertical="center" wrapText="1"/>
    </xf>
    <xf numFmtId="3" fontId="19" fillId="21" borderId="1" xfId="0" applyNumberFormat="1" applyFont="1" applyFill="1" applyBorder="1" applyAlignment="1">
      <alignment horizontal="center" vertical="center" wrapText="1"/>
    </xf>
    <xf numFmtId="0" fontId="26" fillId="20" borderId="1" xfId="0" applyFont="1" applyFill="1" applyBorder="1" applyAlignment="1">
      <alignment horizontal="center" vertical="center" wrapText="1"/>
    </xf>
    <xf numFmtId="177" fontId="26" fillId="20" borderId="1" xfId="0" applyNumberFormat="1" applyFont="1" applyFill="1" applyBorder="1" applyAlignment="1">
      <alignment horizontal="center" vertical="center" wrapText="1"/>
    </xf>
    <xf numFmtId="3" fontId="19" fillId="22" borderId="1" xfId="0" applyNumberFormat="1" applyFont="1" applyFill="1" applyBorder="1" applyAlignment="1">
      <alignment horizontal="center" vertical="center" wrapText="1"/>
    </xf>
    <xf numFmtId="0" fontId="16" fillId="14" borderId="0" xfId="0" applyFont="1" applyFill="1" applyBorder="1" applyAlignment="1">
      <alignment vertical="center"/>
    </xf>
    <xf numFmtId="178" fontId="19" fillId="17" borderId="1" xfId="0" applyNumberFormat="1" applyFont="1" applyFill="1" applyBorder="1" applyAlignment="1">
      <alignment horizontal="center" vertical="center" wrapText="1"/>
    </xf>
    <xf numFmtId="178" fontId="19" fillId="21" borderId="1" xfId="0" applyNumberFormat="1" applyFont="1" applyFill="1" applyBorder="1" applyAlignment="1">
      <alignment horizontal="center" vertical="center" wrapText="1"/>
    </xf>
    <xf numFmtId="178" fontId="19" fillId="2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65</xdr:row>
          <xdr:rowOff>0</xdr:rowOff>
        </xdr:from>
        <xdr:to>
          <xdr:col>10</xdr:col>
          <xdr:colOff>796290</xdr:colOff>
          <xdr:row>66</xdr:row>
          <xdr:rowOff>38100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3512800" y="13982700"/>
              <a:ext cx="228600" cy="22860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65</xdr:row>
          <xdr:rowOff>0</xdr:rowOff>
        </xdr:from>
        <xdr:to>
          <xdr:col>10</xdr:col>
          <xdr:colOff>796290</xdr:colOff>
          <xdr:row>66</xdr:row>
          <xdr:rowOff>30480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3512800" y="139827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65</xdr:row>
          <xdr:rowOff>0</xdr:rowOff>
        </xdr:from>
        <xdr:to>
          <xdr:col>10</xdr:col>
          <xdr:colOff>787400</xdr:colOff>
          <xdr:row>66</xdr:row>
          <xdr:rowOff>30480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13503910" y="139827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65</xdr:row>
          <xdr:rowOff>0</xdr:rowOff>
        </xdr:from>
        <xdr:to>
          <xdr:col>10</xdr:col>
          <xdr:colOff>787400</xdr:colOff>
          <xdr:row>66</xdr:row>
          <xdr:rowOff>30480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3503910" y="139827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65</xdr:row>
          <xdr:rowOff>0</xdr:rowOff>
        </xdr:from>
        <xdr:to>
          <xdr:col>10</xdr:col>
          <xdr:colOff>796290</xdr:colOff>
          <xdr:row>66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13512800" y="13982700"/>
              <a:ext cx="228600" cy="22860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65</xdr:row>
          <xdr:rowOff>0</xdr:rowOff>
        </xdr:from>
        <xdr:to>
          <xdr:col>10</xdr:col>
          <xdr:colOff>796290</xdr:colOff>
          <xdr:row>66</xdr:row>
          <xdr:rowOff>30480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3512800" y="139827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65</xdr:row>
          <xdr:rowOff>0</xdr:rowOff>
        </xdr:from>
        <xdr:to>
          <xdr:col>10</xdr:col>
          <xdr:colOff>787400</xdr:colOff>
          <xdr:row>66</xdr:row>
          <xdr:rowOff>30480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3503910" y="139827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65</xdr:row>
          <xdr:rowOff>0</xdr:rowOff>
        </xdr:from>
        <xdr:to>
          <xdr:col>10</xdr:col>
          <xdr:colOff>787400</xdr:colOff>
          <xdr:row>66</xdr:row>
          <xdr:rowOff>30480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13503910" y="139827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8</xdr:row>
          <xdr:rowOff>0</xdr:rowOff>
        </xdr:from>
        <xdr:to>
          <xdr:col>10</xdr:col>
          <xdr:colOff>796290</xdr:colOff>
          <xdr:row>9</xdr:row>
          <xdr:rowOff>38100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3512800" y="1981200"/>
              <a:ext cx="228600" cy="22860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8</xdr:row>
          <xdr:rowOff>0</xdr:rowOff>
        </xdr:from>
        <xdr:to>
          <xdr:col>10</xdr:col>
          <xdr:colOff>796290</xdr:colOff>
          <xdr:row>9</xdr:row>
          <xdr:rowOff>30480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3512800" y="19812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8</xdr:row>
          <xdr:rowOff>0</xdr:rowOff>
        </xdr:from>
        <xdr:to>
          <xdr:col>10</xdr:col>
          <xdr:colOff>787400</xdr:colOff>
          <xdr:row>9</xdr:row>
          <xdr:rowOff>30480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3503910" y="19812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8</xdr:row>
          <xdr:rowOff>0</xdr:rowOff>
        </xdr:from>
        <xdr:to>
          <xdr:col>10</xdr:col>
          <xdr:colOff>787400</xdr:colOff>
          <xdr:row>9</xdr:row>
          <xdr:rowOff>30480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3503910" y="19812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8</xdr:row>
          <xdr:rowOff>0</xdr:rowOff>
        </xdr:from>
        <xdr:to>
          <xdr:col>10</xdr:col>
          <xdr:colOff>796290</xdr:colOff>
          <xdr:row>9</xdr:row>
          <xdr:rowOff>38100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3512800" y="1981200"/>
              <a:ext cx="228600" cy="22860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8</xdr:row>
          <xdr:rowOff>0</xdr:rowOff>
        </xdr:from>
        <xdr:to>
          <xdr:col>10</xdr:col>
          <xdr:colOff>796290</xdr:colOff>
          <xdr:row>9</xdr:row>
          <xdr:rowOff>30480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3512800" y="19812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8</xdr:row>
          <xdr:rowOff>0</xdr:rowOff>
        </xdr:from>
        <xdr:to>
          <xdr:col>10</xdr:col>
          <xdr:colOff>787400</xdr:colOff>
          <xdr:row>9</xdr:row>
          <xdr:rowOff>30480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3503910" y="19812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8</xdr:row>
          <xdr:rowOff>0</xdr:rowOff>
        </xdr:from>
        <xdr:to>
          <xdr:col>10</xdr:col>
          <xdr:colOff>787400</xdr:colOff>
          <xdr:row>9</xdr:row>
          <xdr:rowOff>30480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13503910" y="19812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84</xdr:row>
          <xdr:rowOff>0</xdr:rowOff>
        </xdr:from>
        <xdr:to>
          <xdr:col>10</xdr:col>
          <xdr:colOff>796290</xdr:colOff>
          <xdr:row>85</xdr:row>
          <xdr:rowOff>68580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5248255" y="195072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84</xdr:row>
          <xdr:rowOff>0</xdr:rowOff>
        </xdr:from>
        <xdr:to>
          <xdr:col>10</xdr:col>
          <xdr:colOff>796290</xdr:colOff>
          <xdr:row>85</xdr:row>
          <xdr:rowOff>60960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5248255" y="1950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84</xdr:row>
          <xdr:rowOff>0</xdr:rowOff>
        </xdr:from>
        <xdr:to>
          <xdr:col>10</xdr:col>
          <xdr:colOff>787400</xdr:colOff>
          <xdr:row>85</xdr:row>
          <xdr:rowOff>60960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5239365" y="1950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84</xdr:row>
          <xdr:rowOff>0</xdr:rowOff>
        </xdr:from>
        <xdr:to>
          <xdr:col>10</xdr:col>
          <xdr:colOff>787400</xdr:colOff>
          <xdr:row>85</xdr:row>
          <xdr:rowOff>60960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5239365" y="1950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84</xdr:row>
          <xdr:rowOff>0</xdr:rowOff>
        </xdr:from>
        <xdr:to>
          <xdr:col>10</xdr:col>
          <xdr:colOff>796290</xdr:colOff>
          <xdr:row>85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5248255" y="19507200"/>
              <a:ext cx="228600" cy="22098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567690</xdr:colOff>
          <xdr:row>84</xdr:row>
          <xdr:rowOff>0</xdr:rowOff>
        </xdr:from>
        <xdr:to>
          <xdr:col>10</xdr:col>
          <xdr:colOff>796290</xdr:colOff>
          <xdr:row>85</xdr:row>
          <xdr:rowOff>60960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5248255" y="1950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84</xdr:row>
          <xdr:rowOff>0</xdr:rowOff>
        </xdr:from>
        <xdr:to>
          <xdr:col>10</xdr:col>
          <xdr:colOff>787400</xdr:colOff>
          <xdr:row>85</xdr:row>
          <xdr:rowOff>60960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5239365" y="1950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558800</xdr:colOff>
          <xdr:row>84</xdr:row>
          <xdr:rowOff>0</xdr:rowOff>
        </xdr:from>
        <xdr:to>
          <xdr:col>10</xdr:col>
          <xdr:colOff>787400</xdr:colOff>
          <xdr:row>85</xdr:row>
          <xdr:rowOff>60960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5239365" y="19507200"/>
              <a:ext cx="228600" cy="213360"/>
            </a:xfrm>
            <a:prstGeom prst="rect">
              <a:avLst/>
            </a:prstGeom>
          </xdr:spPr>
          <xdr:txBody>
            <a:bodyPr vert="horz" anchor="ctr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.xml"/><Relationship Id="rId8" Type="http://schemas.openxmlformats.org/officeDocument/2006/relationships/ctrlProp" Target="../ctrlProps/ctrlProp14.xml"/><Relationship Id="rId7" Type="http://schemas.openxmlformats.org/officeDocument/2006/relationships/ctrlProp" Target="../ctrlProps/ctrlProp13.xm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2.vml"/><Relationship Id="rId10" Type="http://schemas.openxmlformats.org/officeDocument/2006/relationships/ctrlProp" Target="../ctrlProps/ctrlProp1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3.xml"/><Relationship Id="rId8" Type="http://schemas.openxmlformats.org/officeDocument/2006/relationships/ctrlProp" Target="../ctrlProps/ctrlProp22.xml"/><Relationship Id="rId7" Type="http://schemas.openxmlformats.org/officeDocument/2006/relationships/ctrlProp" Target="../ctrlProps/ctrlProp21.xml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3.vml"/><Relationship Id="rId10" Type="http://schemas.openxmlformats.org/officeDocument/2006/relationships/ctrlProp" Target="../ctrlProps/ctrlProp24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65"/>
  <sheetViews>
    <sheetView view="pageBreakPreview" zoomScale="85" zoomScaleNormal="90" topLeftCell="A28" workbookViewId="0">
      <selection activeCell="F25" sqref="F25:F64"/>
    </sheetView>
  </sheetViews>
  <sheetFormatPr defaultColWidth="9" defaultRowHeight="15"/>
  <cols>
    <col min="1" max="1" width="1.66666666666667" style="77" customWidth="1"/>
    <col min="2" max="2" width="15.6666666666667" style="77" customWidth="1"/>
    <col min="3" max="3" width="21.4416666666667" style="77" customWidth="1"/>
    <col min="4" max="4" width="8.21666666666667" style="77" customWidth="1"/>
    <col min="5" max="5" width="33.3333333333333" style="77" customWidth="1"/>
    <col min="6" max="6" width="36.775" style="77" customWidth="1"/>
    <col min="7" max="7" width="18.2166666666667" style="124" customWidth="1"/>
    <col min="8" max="8" width="13.2333333333333" style="125" customWidth="1"/>
    <col min="9" max="11" width="10.6666666666667" style="124" customWidth="1"/>
    <col min="12" max="12" width="15.3333333333333" style="77" customWidth="1"/>
    <col min="13" max="13" width="13.775" style="77"/>
    <col min="14" max="14" width="17.8833333333333" style="77" customWidth="1"/>
    <col min="15" max="17" width="9" style="77" hidden="1" customWidth="1"/>
    <col min="18" max="18" width="12.775" style="77" hidden="1" customWidth="1"/>
    <col min="19" max="19" width="9" style="126" hidden="1" customWidth="1"/>
    <col min="20" max="16384" width="9" style="77"/>
  </cols>
  <sheetData>
    <row r="1" s="76" customFormat="1" ht="36" customHeight="1" spans="2:19">
      <c r="B1" s="79" t="s">
        <v>0</v>
      </c>
      <c r="C1" s="80" t="s">
        <v>1</v>
      </c>
      <c r="D1" s="80" t="s">
        <v>2</v>
      </c>
      <c r="E1" s="80" t="s">
        <v>3</v>
      </c>
      <c r="F1" s="80" t="s">
        <v>4</v>
      </c>
      <c r="G1" s="127" t="s">
        <v>5</v>
      </c>
      <c r="H1" s="134" t="s">
        <v>6</v>
      </c>
      <c r="I1" s="134" t="s">
        <v>7</v>
      </c>
      <c r="J1" s="134" t="s">
        <v>8</v>
      </c>
      <c r="K1" s="134" t="s">
        <v>9</v>
      </c>
      <c r="L1" s="92" t="s">
        <v>10</v>
      </c>
      <c r="M1" s="93" t="s">
        <v>11</v>
      </c>
      <c r="N1" s="80" t="s">
        <v>12</v>
      </c>
      <c r="O1" s="94" t="s">
        <v>13</v>
      </c>
      <c r="Q1" s="208" t="s">
        <v>14</v>
      </c>
      <c r="R1" s="76" t="s">
        <v>15</v>
      </c>
      <c r="S1" s="148" t="s">
        <v>16</v>
      </c>
    </row>
    <row r="2" s="76" customFormat="1" ht="13.5" customHeight="1" spans="2:19">
      <c r="B2" s="166" t="s">
        <v>17</v>
      </c>
      <c r="C2" s="91" t="s">
        <v>18</v>
      </c>
      <c r="D2" s="91" t="s">
        <v>19</v>
      </c>
      <c r="E2" s="167" t="s">
        <v>20</v>
      </c>
      <c r="F2" s="91" t="s">
        <v>21</v>
      </c>
      <c r="G2" s="129" t="s">
        <v>22</v>
      </c>
      <c r="H2" s="137" t="s">
        <v>23</v>
      </c>
      <c r="I2" s="137" t="s">
        <v>24</v>
      </c>
      <c r="J2" s="137" t="s">
        <v>25</v>
      </c>
      <c r="K2" s="138" t="s">
        <v>26</v>
      </c>
      <c r="L2" s="96">
        <f t="shared" ref="L2:L21" si="0">R2+S2</f>
        <v>13480</v>
      </c>
      <c r="M2" s="97">
        <f t="shared" ref="M2:M7" si="1">ROUND(L2*1.03,)</f>
        <v>13884</v>
      </c>
      <c r="N2" s="98" t="s">
        <v>27</v>
      </c>
      <c r="O2" s="99">
        <v>10</v>
      </c>
      <c r="Q2" s="100">
        <f t="shared" ref="Q2:Q21" si="2">M2-L2</f>
        <v>404</v>
      </c>
      <c r="R2" s="76">
        <v>3103</v>
      </c>
      <c r="S2" s="148">
        <v>10377</v>
      </c>
    </row>
    <row r="3" s="76" customFormat="1" ht="13.5" customHeight="1" spans="2:19">
      <c r="B3" s="166"/>
      <c r="C3" s="91"/>
      <c r="D3" s="91"/>
      <c r="E3" s="168"/>
      <c r="F3" s="91"/>
      <c r="G3" s="131"/>
      <c r="H3" s="137" t="s">
        <v>28</v>
      </c>
      <c r="I3" s="137" t="s">
        <v>29</v>
      </c>
      <c r="J3" s="137" t="s">
        <v>25</v>
      </c>
      <c r="K3" s="138" t="s">
        <v>26</v>
      </c>
      <c r="L3" s="96">
        <f t="shared" si="0"/>
        <v>26845</v>
      </c>
      <c r="M3" s="97">
        <f t="shared" si="1"/>
        <v>27650</v>
      </c>
      <c r="N3" s="101"/>
      <c r="O3" s="99">
        <v>10</v>
      </c>
      <c r="Q3" s="100">
        <f t="shared" si="2"/>
        <v>805</v>
      </c>
      <c r="R3" s="76">
        <v>5967</v>
      </c>
      <c r="S3" s="148">
        <v>20878</v>
      </c>
    </row>
    <row r="4" s="76" customFormat="1" ht="13.5" customHeight="1" spans="2:19">
      <c r="B4" s="166"/>
      <c r="C4" s="91"/>
      <c r="D4" s="91"/>
      <c r="E4" s="168"/>
      <c r="F4" s="91"/>
      <c r="G4" s="131"/>
      <c r="H4" s="137" t="s">
        <v>30</v>
      </c>
      <c r="I4" s="137" t="s">
        <v>31</v>
      </c>
      <c r="J4" s="137" t="s">
        <v>25</v>
      </c>
      <c r="K4" s="138" t="s">
        <v>26</v>
      </c>
      <c r="L4" s="96">
        <f t="shared" si="0"/>
        <v>34506</v>
      </c>
      <c r="M4" s="97">
        <f t="shared" si="1"/>
        <v>35541</v>
      </c>
      <c r="N4" s="101"/>
      <c r="O4" s="99">
        <v>15</v>
      </c>
      <c r="Q4" s="100">
        <f t="shared" si="2"/>
        <v>1035</v>
      </c>
      <c r="R4" s="76">
        <v>7644</v>
      </c>
      <c r="S4" s="148">
        <v>26862</v>
      </c>
    </row>
    <row r="5" s="76" customFormat="1" ht="13.5" customHeight="1" spans="2:19">
      <c r="B5" s="166"/>
      <c r="C5" s="91"/>
      <c r="D5" s="91"/>
      <c r="E5" s="168"/>
      <c r="F5" s="91"/>
      <c r="G5" s="131"/>
      <c r="H5" s="137" t="s">
        <v>32</v>
      </c>
      <c r="I5" s="137" t="s">
        <v>33</v>
      </c>
      <c r="J5" s="137" t="s">
        <v>25</v>
      </c>
      <c r="K5" s="138" t="s">
        <v>26</v>
      </c>
      <c r="L5" s="96">
        <f t="shared" si="0"/>
        <v>25780</v>
      </c>
      <c r="M5" s="97">
        <f t="shared" si="1"/>
        <v>26553</v>
      </c>
      <c r="N5" s="101"/>
      <c r="O5" s="99">
        <v>10</v>
      </c>
      <c r="Q5" s="100">
        <f t="shared" si="2"/>
        <v>773</v>
      </c>
      <c r="R5" s="76">
        <v>6212</v>
      </c>
      <c r="S5" s="148">
        <v>19568</v>
      </c>
    </row>
    <row r="6" s="76" customFormat="1" ht="13.5" customHeight="1" spans="2:19">
      <c r="B6" s="166"/>
      <c r="C6" s="91"/>
      <c r="D6" s="91"/>
      <c r="E6" s="168"/>
      <c r="F6" s="91"/>
      <c r="G6" s="131"/>
      <c r="H6" s="137" t="s">
        <v>34</v>
      </c>
      <c r="I6" s="137" t="s">
        <v>35</v>
      </c>
      <c r="J6" s="137" t="s">
        <v>25</v>
      </c>
      <c r="K6" s="138" t="s">
        <v>26</v>
      </c>
      <c r="L6" s="96">
        <f t="shared" si="0"/>
        <v>13489</v>
      </c>
      <c r="M6" s="97">
        <f t="shared" si="1"/>
        <v>13894</v>
      </c>
      <c r="N6" s="101"/>
      <c r="O6" s="99">
        <v>10</v>
      </c>
      <c r="Q6" s="100">
        <f t="shared" si="2"/>
        <v>405</v>
      </c>
      <c r="R6" s="76">
        <v>3533</v>
      </c>
      <c r="S6" s="148">
        <v>9956</v>
      </c>
    </row>
    <row r="7" s="76" customFormat="1" ht="13.5" customHeight="1" spans="2:19">
      <c r="B7" s="166"/>
      <c r="C7" s="91"/>
      <c r="D7" s="91"/>
      <c r="E7" s="168"/>
      <c r="F7" s="91"/>
      <c r="G7" s="131"/>
      <c r="H7" s="137" t="s">
        <v>36</v>
      </c>
      <c r="I7" s="137" t="s">
        <v>37</v>
      </c>
      <c r="J7" s="137" t="s">
        <v>25</v>
      </c>
      <c r="K7" s="138" t="s">
        <v>26</v>
      </c>
      <c r="L7" s="96">
        <f t="shared" si="0"/>
        <v>9255</v>
      </c>
      <c r="M7" s="97">
        <f t="shared" si="1"/>
        <v>9533</v>
      </c>
      <c r="N7" s="101"/>
      <c r="O7" s="99">
        <v>10</v>
      </c>
      <c r="Q7" s="100">
        <f t="shared" si="2"/>
        <v>278</v>
      </c>
      <c r="R7" s="76">
        <v>2351</v>
      </c>
      <c r="S7" s="148">
        <v>6904</v>
      </c>
    </row>
    <row r="8" s="76" customFormat="1" ht="13.5" customHeight="1" spans="2:19">
      <c r="B8" s="166"/>
      <c r="C8" s="91"/>
      <c r="D8" s="91"/>
      <c r="E8" s="168"/>
      <c r="F8" s="91"/>
      <c r="G8" s="131"/>
      <c r="H8" s="137" t="s">
        <v>38</v>
      </c>
      <c r="I8" s="137" t="s">
        <v>39</v>
      </c>
      <c r="J8" s="137" t="s">
        <v>25</v>
      </c>
      <c r="K8" s="138" t="s">
        <v>26</v>
      </c>
      <c r="L8" s="96">
        <f t="shared" si="0"/>
        <v>215</v>
      </c>
      <c r="M8" s="97">
        <f t="shared" ref="M8:M11" si="3">ROUND(L8*1.03,)+15</f>
        <v>236</v>
      </c>
      <c r="N8" s="101"/>
      <c r="O8" s="99">
        <v>5</v>
      </c>
      <c r="Q8" s="100">
        <f t="shared" si="2"/>
        <v>21</v>
      </c>
      <c r="R8" s="76">
        <v>50</v>
      </c>
      <c r="S8" s="148">
        <v>165</v>
      </c>
    </row>
    <row r="9" s="76" customFormat="1" ht="13.5" customHeight="1" spans="2:19">
      <c r="B9" s="166"/>
      <c r="C9" s="91"/>
      <c r="D9" s="91"/>
      <c r="E9" s="168"/>
      <c r="F9" s="91"/>
      <c r="G9" s="131"/>
      <c r="H9" s="137" t="s">
        <v>40</v>
      </c>
      <c r="I9" s="137" t="s">
        <v>41</v>
      </c>
      <c r="J9" s="137" t="s">
        <v>25</v>
      </c>
      <c r="K9" s="138" t="s">
        <v>26</v>
      </c>
      <c r="L9" s="96">
        <f t="shared" si="0"/>
        <v>300</v>
      </c>
      <c r="M9" s="97">
        <f t="shared" si="3"/>
        <v>324</v>
      </c>
      <c r="N9" s="101"/>
      <c r="O9" s="99">
        <v>5</v>
      </c>
      <c r="Q9" s="100">
        <f t="shared" si="2"/>
        <v>24</v>
      </c>
      <c r="R9" s="76">
        <v>70</v>
      </c>
      <c r="S9" s="148">
        <v>230</v>
      </c>
    </row>
    <row r="10" s="76" customFormat="1" ht="13.5" customHeight="1" spans="2:19">
      <c r="B10" s="166"/>
      <c r="C10" s="91"/>
      <c r="D10" s="91"/>
      <c r="E10" s="168"/>
      <c r="F10" s="91"/>
      <c r="G10" s="131"/>
      <c r="H10" s="137" t="s">
        <v>42</v>
      </c>
      <c r="I10" s="137" t="s">
        <v>43</v>
      </c>
      <c r="J10" s="137" t="s">
        <v>25</v>
      </c>
      <c r="K10" s="138" t="s">
        <v>26</v>
      </c>
      <c r="L10" s="96">
        <f t="shared" si="0"/>
        <v>185</v>
      </c>
      <c r="M10" s="97">
        <f t="shared" si="3"/>
        <v>206</v>
      </c>
      <c r="N10" s="101"/>
      <c r="O10" s="99">
        <v>5</v>
      </c>
      <c r="Q10" s="100">
        <f t="shared" si="2"/>
        <v>21</v>
      </c>
      <c r="R10" s="76">
        <v>43</v>
      </c>
      <c r="S10" s="148">
        <v>142</v>
      </c>
    </row>
    <row r="11" s="76" customFormat="1" ht="13.5" customHeight="1" spans="2:19">
      <c r="B11" s="166"/>
      <c r="C11" s="91"/>
      <c r="D11" s="91"/>
      <c r="E11" s="168"/>
      <c r="F11" s="91"/>
      <c r="G11" s="169"/>
      <c r="H11" s="137" t="s">
        <v>44</v>
      </c>
      <c r="I11" s="137" t="s">
        <v>45</v>
      </c>
      <c r="J11" s="137" t="s">
        <v>25</v>
      </c>
      <c r="K11" s="138" t="s">
        <v>26</v>
      </c>
      <c r="L11" s="96">
        <f t="shared" si="0"/>
        <v>94</v>
      </c>
      <c r="M11" s="97">
        <f t="shared" si="3"/>
        <v>112</v>
      </c>
      <c r="N11" s="101"/>
      <c r="O11" s="99">
        <v>5</v>
      </c>
      <c r="Q11" s="100">
        <f t="shared" si="2"/>
        <v>18</v>
      </c>
      <c r="R11" s="76">
        <v>22</v>
      </c>
      <c r="S11" s="148">
        <v>72</v>
      </c>
    </row>
    <row r="12" s="76" customFormat="1" ht="13.5" customHeight="1" spans="2:19">
      <c r="B12" s="166"/>
      <c r="C12" s="91"/>
      <c r="D12" s="91"/>
      <c r="E12" s="168"/>
      <c r="F12" s="91"/>
      <c r="G12" s="170" t="s">
        <v>46</v>
      </c>
      <c r="H12" s="171" t="s">
        <v>47</v>
      </c>
      <c r="I12" s="171" t="s">
        <v>24</v>
      </c>
      <c r="J12" s="171" t="s">
        <v>25</v>
      </c>
      <c r="K12" s="194" t="s">
        <v>26</v>
      </c>
      <c r="L12" s="195">
        <f t="shared" si="0"/>
        <v>15823</v>
      </c>
      <c r="M12" s="97">
        <f t="shared" ref="M12:M17" si="4">ROUND(L12*1.03,)</f>
        <v>16298</v>
      </c>
      <c r="N12" s="101"/>
      <c r="O12" s="99">
        <v>10</v>
      </c>
      <c r="Q12" s="100">
        <f t="shared" si="2"/>
        <v>475</v>
      </c>
      <c r="R12" s="76">
        <v>2354</v>
      </c>
      <c r="S12" s="148">
        <v>13469</v>
      </c>
    </row>
    <row r="13" s="76" customFormat="1" ht="13.5" customHeight="1" spans="2:19">
      <c r="B13" s="166"/>
      <c r="C13" s="91"/>
      <c r="D13" s="91"/>
      <c r="E13" s="168"/>
      <c r="F13" s="91"/>
      <c r="G13" s="172"/>
      <c r="H13" s="171" t="s">
        <v>48</v>
      </c>
      <c r="I13" s="171" t="s">
        <v>29</v>
      </c>
      <c r="J13" s="171" t="s">
        <v>25</v>
      </c>
      <c r="K13" s="194" t="s">
        <v>26</v>
      </c>
      <c r="L13" s="195">
        <f t="shared" si="0"/>
        <v>30199</v>
      </c>
      <c r="M13" s="97">
        <f t="shared" si="4"/>
        <v>31105</v>
      </c>
      <c r="N13" s="101"/>
      <c r="O13" s="99">
        <v>10</v>
      </c>
      <c r="Q13" s="100">
        <f t="shared" si="2"/>
        <v>906</v>
      </c>
      <c r="R13" s="76">
        <v>4527</v>
      </c>
      <c r="S13" s="148">
        <v>25672</v>
      </c>
    </row>
    <row r="14" s="76" customFormat="1" ht="13.5" customHeight="1" spans="2:19">
      <c r="B14" s="166"/>
      <c r="C14" s="91"/>
      <c r="D14" s="91"/>
      <c r="E14" s="168"/>
      <c r="F14" s="91"/>
      <c r="G14" s="172"/>
      <c r="H14" s="171" t="s">
        <v>49</v>
      </c>
      <c r="I14" s="171" t="s">
        <v>31</v>
      </c>
      <c r="J14" s="171" t="s">
        <v>25</v>
      </c>
      <c r="K14" s="194" t="s">
        <v>26</v>
      </c>
      <c r="L14" s="195">
        <f t="shared" si="0"/>
        <v>39479</v>
      </c>
      <c r="M14" s="97">
        <f t="shared" si="4"/>
        <v>40663</v>
      </c>
      <c r="N14" s="101"/>
      <c r="O14" s="99">
        <v>15</v>
      </c>
      <c r="Q14" s="100">
        <f t="shared" si="2"/>
        <v>1184</v>
      </c>
      <c r="R14" s="76">
        <v>5799</v>
      </c>
      <c r="S14" s="148">
        <v>33680</v>
      </c>
    </row>
    <row r="15" s="76" customFormat="1" ht="13.5" customHeight="1" spans="2:19">
      <c r="B15" s="166"/>
      <c r="C15" s="91"/>
      <c r="D15" s="91"/>
      <c r="E15" s="168"/>
      <c r="F15" s="91"/>
      <c r="G15" s="172"/>
      <c r="H15" s="171" t="s">
        <v>50</v>
      </c>
      <c r="I15" s="171" t="s">
        <v>33</v>
      </c>
      <c r="J15" s="171" t="s">
        <v>25</v>
      </c>
      <c r="K15" s="194" t="s">
        <v>26</v>
      </c>
      <c r="L15" s="195">
        <f t="shared" si="0"/>
        <v>33258</v>
      </c>
      <c r="M15" s="97">
        <f t="shared" si="4"/>
        <v>34256</v>
      </c>
      <c r="N15" s="101"/>
      <c r="O15" s="99">
        <v>10</v>
      </c>
      <c r="Q15" s="100">
        <f t="shared" si="2"/>
        <v>998</v>
      </c>
      <c r="R15" s="76">
        <v>4713</v>
      </c>
      <c r="S15" s="148">
        <v>28545</v>
      </c>
    </row>
    <row r="16" s="76" customFormat="1" ht="13.5" customHeight="1" spans="2:19">
      <c r="B16" s="166"/>
      <c r="C16" s="91"/>
      <c r="D16" s="91"/>
      <c r="E16" s="168"/>
      <c r="F16" s="91"/>
      <c r="G16" s="172"/>
      <c r="H16" s="171" t="s">
        <v>51</v>
      </c>
      <c r="I16" s="171" t="s">
        <v>35</v>
      </c>
      <c r="J16" s="171" t="s">
        <v>25</v>
      </c>
      <c r="K16" s="194" t="s">
        <v>26</v>
      </c>
      <c r="L16" s="195">
        <f t="shared" si="0"/>
        <v>19066</v>
      </c>
      <c r="M16" s="97">
        <f t="shared" si="4"/>
        <v>19638</v>
      </c>
      <c r="N16" s="101"/>
      <c r="O16" s="99">
        <v>10</v>
      </c>
      <c r="Q16" s="100">
        <f t="shared" si="2"/>
        <v>572</v>
      </c>
      <c r="R16" s="76">
        <v>2680</v>
      </c>
      <c r="S16" s="148">
        <v>16386</v>
      </c>
    </row>
    <row r="17" s="76" customFormat="1" ht="13.5" customHeight="1" spans="2:19">
      <c r="B17" s="166"/>
      <c r="C17" s="91"/>
      <c r="D17" s="91"/>
      <c r="E17" s="168"/>
      <c r="F17" s="91"/>
      <c r="G17" s="172"/>
      <c r="H17" s="171" t="s">
        <v>52</v>
      </c>
      <c r="I17" s="171" t="s">
        <v>37</v>
      </c>
      <c r="J17" s="171" t="s">
        <v>25</v>
      </c>
      <c r="K17" s="194" t="s">
        <v>26</v>
      </c>
      <c r="L17" s="195">
        <f t="shared" si="0"/>
        <v>13770</v>
      </c>
      <c r="M17" s="97">
        <f t="shared" si="4"/>
        <v>14183</v>
      </c>
      <c r="N17" s="101"/>
      <c r="O17" s="99">
        <v>10</v>
      </c>
      <c r="Q17" s="100">
        <f t="shared" si="2"/>
        <v>413</v>
      </c>
      <c r="R17" s="76">
        <v>1784</v>
      </c>
      <c r="S17" s="148">
        <v>11986</v>
      </c>
    </row>
    <row r="18" s="76" customFormat="1" ht="13.5" customHeight="1" spans="2:19">
      <c r="B18" s="166"/>
      <c r="C18" s="91"/>
      <c r="D18" s="91"/>
      <c r="E18" s="168"/>
      <c r="F18" s="91"/>
      <c r="G18" s="172"/>
      <c r="H18" s="171" t="s">
        <v>53</v>
      </c>
      <c r="I18" s="171" t="s">
        <v>39</v>
      </c>
      <c r="J18" s="171" t="s">
        <v>25</v>
      </c>
      <c r="K18" s="194" t="s">
        <v>26</v>
      </c>
      <c r="L18" s="195">
        <f t="shared" si="0"/>
        <v>264</v>
      </c>
      <c r="M18" s="97">
        <f t="shared" ref="M18:M21" si="5">ROUND(L18*1.03,)+15</f>
        <v>287</v>
      </c>
      <c r="N18" s="101"/>
      <c r="O18" s="99">
        <v>5</v>
      </c>
      <c r="Q18" s="100">
        <f t="shared" si="2"/>
        <v>23</v>
      </c>
      <c r="R18" s="76">
        <v>38</v>
      </c>
      <c r="S18" s="148">
        <v>226</v>
      </c>
    </row>
    <row r="19" s="76" customFormat="1" ht="13.5" customHeight="1" spans="2:19">
      <c r="B19" s="166"/>
      <c r="C19" s="91"/>
      <c r="D19" s="91"/>
      <c r="E19" s="168"/>
      <c r="F19" s="91"/>
      <c r="G19" s="172"/>
      <c r="H19" s="171" t="s">
        <v>54</v>
      </c>
      <c r="I19" s="171" t="s">
        <v>41</v>
      </c>
      <c r="J19" s="171" t="s">
        <v>25</v>
      </c>
      <c r="K19" s="194" t="s">
        <v>26</v>
      </c>
      <c r="L19" s="195">
        <f t="shared" si="0"/>
        <v>369</v>
      </c>
      <c r="M19" s="97">
        <f t="shared" si="5"/>
        <v>395</v>
      </c>
      <c r="N19" s="101"/>
      <c r="O19" s="99">
        <v>5</v>
      </c>
      <c r="Q19" s="100">
        <f t="shared" si="2"/>
        <v>26</v>
      </c>
      <c r="R19" s="76">
        <v>53</v>
      </c>
      <c r="S19" s="148">
        <v>316</v>
      </c>
    </row>
    <row r="20" s="76" customFormat="1" ht="13.5" customHeight="1" spans="2:19">
      <c r="B20" s="166"/>
      <c r="C20" s="91"/>
      <c r="D20" s="91"/>
      <c r="E20" s="168"/>
      <c r="F20" s="91"/>
      <c r="G20" s="172"/>
      <c r="H20" s="171" t="s">
        <v>55</v>
      </c>
      <c r="I20" s="171" t="s">
        <v>43</v>
      </c>
      <c r="J20" s="171" t="s">
        <v>25</v>
      </c>
      <c r="K20" s="194" t="s">
        <v>26</v>
      </c>
      <c r="L20" s="195">
        <f t="shared" si="0"/>
        <v>228</v>
      </c>
      <c r="M20" s="97">
        <f t="shared" si="5"/>
        <v>250</v>
      </c>
      <c r="N20" s="101"/>
      <c r="O20" s="99">
        <v>5</v>
      </c>
      <c r="Q20" s="100">
        <f t="shared" si="2"/>
        <v>22</v>
      </c>
      <c r="R20" s="76">
        <v>33</v>
      </c>
      <c r="S20" s="148">
        <v>195</v>
      </c>
    </row>
    <row r="21" s="76" customFormat="1" ht="13.5" customHeight="1" spans="2:19">
      <c r="B21" s="166"/>
      <c r="C21" s="91"/>
      <c r="D21" s="91"/>
      <c r="E21" s="168"/>
      <c r="F21" s="91"/>
      <c r="G21" s="173"/>
      <c r="H21" s="171" t="s">
        <v>56</v>
      </c>
      <c r="I21" s="171" t="s">
        <v>45</v>
      </c>
      <c r="J21" s="171" t="s">
        <v>25</v>
      </c>
      <c r="K21" s="194" t="s">
        <v>26</v>
      </c>
      <c r="L21" s="195">
        <f t="shared" si="0"/>
        <v>116</v>
      </c>
      <c r="M21" s="97">
        <f t="shared" si="5"/>
        <v>134</v>
      </c>
      <c r="N21" s="101"/>
      <c r="O21" s="99">
        <v>5</v>
      </c>
      <c r="Q21" s="100">
        <f t="shared" si="2"/>
        <v>18</v>
      </c>
      <c r="R21" s="76">
        <v>17</v>
      </c>
      <c r="S21" s="148">
        <v>99</v>
      </c>
    </row>
    <row r="22" s="76" customFormat="1" ht="13.5" customHeight="1" spans="2:19">
      <c r="B22" s="104"/>
      <c r="C22" s="105"/>
      <c r="D22" s="105"/>
      <c r="E22" s="105"/>
      <c r="F22" s="105" t="s">
        <v>57</v>
      </c>
      <c r="G22" s="132"/>
      <c r="H22" s="132"/>
      <c r="I22" s="132"/>
      <c r="J22" s="132"/>
      <c r="K22" s="141"/>
      <c r="L22" s="109">
        <f>SUM(L2:L21)</f>
        <v>276721</v>
      </c>
      <c r="M22" s="110">
        <f>SUM(M2:M21)</f>
        <v>285142</v>
      </c>
      <c r="N22" s="105"/>
      <c r="O22" s="111"/>
      <c r="S22" s="148"/>
    </row>
    <row r="23" s="76" customFormat="1" ht="13.5" customHeight="1" spans="2:19">
      <c r="B23" s="174"/>
      <c r="C23" s="175"/>
      <c r="D23" s="176"/>
      <c r="E23" s="177"/>
      <c r="F23" s="177"/>
      <c r="G23" s="178"/>
      <c r="H23" s="179"/>
      <c r="I23" s="196"/>
      <c r="J23" s="197"/>
      <c r="K23" s="178"/>
      <c r="L23" s="198"/>
      <c r="M23" s="199"/>
      <c r="S23" s="148"/>
    </row>
    <row r="24" s="75" customFormat="1" ht="30" customHeight="1" spans="2:19">
      <c r="B24" s="79" t="s">
        <v>0</v>
      </c>
      <c r="C24" s="80" t="s">
        <v>1</v>
      </c>
      <c r="D24" s="80" t="s">
        <v>2</v>
      </c>
      <c r="E24" s="80" t="s">
        <v>3</v>
      </c>
      <c r="F24" s="80" t="s">
        <v>4</v>
      </c>
      <c r="G24" s="127" t="s">
        <v>5</v>
      </c>
      <c r="H24" s="128" t="s">
        <v>6</v>
      </c>
      <c r="I24" s="134" t="s">
        <v>7</v>
      </c>
      <c r="J24" s="134" t="s">
        <v>8</v>
      </c>
      <c r="K24" s="134" t="s">
        <v>9</v>
      </c>
      <c r="L24" s="92" t="s">
        <v>10</v>
      </c>
      <c r="M24" s="93" t="s">
        <v>11</v>
      </c>
      <c r="N24" s="80" t="s">
        <v>12</v>
      </c>
      <c r="O24" s="94" t="s">
        <v>13</v>
      </c>
      <c r="P24" s="136"/>
      <c r="Q24" s="145" t="s">
        <v>14</v>
      </c>
      <c r="S24" s="146"/>
    </row>
    <row r="25" s="76" customFormat="1" ht="18" customHeight="1" spans="2:19">
      <c r="B25" s="82" t="s">
        <v>58</v>
      </c>
      <c r="C25" s="83" t="s">
        <v>18</v>
      </c>
      <c r="D25" s="83" t="s">
        <v>19</v>
      </c>
      <c r="E25" s="83" t="s">
        <v>20</v>
      </c>
      <c r="F25" s="83" t="s">
        <v>21</v>
      </c>
      <c r="G25" s="180" t="s">
        <v>59</v>
      </c>
      <c r="H25" s="153" t="s">
        <v>60</v>
      </c>
      <c r="I25" s="152" t="s">
        <v>24</v>
      </c>
      <c r="J25" s="152" t="s">
        <v>25</v>
      </c>
      <c r="K25" s="159" t="s">
        <v>26</v>
      </c>
      <c r="L25" s="200">
        <v>311</v>
      </c>
      <c r="M25" s="97">
        <f t="shared" ref="M25:M64" si="6">ROUND(L25*1.03,)+10</f>
        <v>330</v>
      </c>
      <c r="N25" s="98" t="s">
        <v>27</v>
      </c>
      <c r="O25" s="99">
        <v>10</v>
      </c>
      <c r="P25" s="136"/>
      <c r="Q25" s="100">
        <f t="shared" ref="Q25:Q64" si="7">M25-L25</f>
        <v>19</v>
      </c>
      <c r="R25" s="147">
        <v>214</v>
      </c>
      <c r="S25" s="148" t="s">
        <v>60</v>
      </c>
    </row>
    <row r="26" s="76" customFormat="1" ht="18" customHeight="1" spans="2:19">
      <c r="B26" s="86"/>
      <c r="C26" s="87"/>
      <c r="D26" s="87"/>
      <c r="E26" s="87"/>
      <c r="F26" s="87"/>
      <c r="G26" s="181"/>
      <c r="H26" s="153" t="s">
        <v>61</v>
      </c>
      <c r="I26" s="152" t="s">
        <v>29</v>
      </c>
      <c r="J26" s="152" t="s">
        <v>25</v>
      </c>
      <c r="K26" s="159" t="s">
        <v>26</v>
      </c>
      <c r="L26" s="200">
        <v>523</v>
      </c>
      <c r="M26" s="97">
        <f t="shared" si="6"/>
        <v>549</v>
      </c>
      <c r="N26" s="101"/>
      <c r="O26" s="99">
        <v>10</v>
      </c>
      <c r="P26" s="136"/>
      <c r="Q26" s="100">
        <f t="shared" si="7"/>
        <v>26</v>
      </c>
      <c r="R26" s="147">
        <v>295</v>
      </c>
      <c r="S26" s="148" t="s">
        <v>61</v>
      </c>
    </row>
    <row r="27" s="76" customFormat="1" ht="18" customHeight="1" spans="2:19">
      <c r="B27" s="86"/>
      <c r="C27" s="87"/>
      <c r="D27" s="87"/>
      <c r="E27" s="87"/>
      <c r="F27" s="87"/>
      <c r="G27" s="181"/>
      <c r="H27" s="153" t="s">
        <v>62</v>
      </c>
      <c r="I27" s="152" t="s">
        <v>31</v>
      </c>
      <c r="J27" s="152" t="s">
        <v>25</v>
      </c>
      <c r="K27" s="159" t="s">
        <v>26</v>
      </c>
      <c r="L27" s="200">
        <v>634</v>
      </c>
      <c r="M27" s="97">
        <f t="shared" si="6"/>
        <v>663</v>
      </c>
      <c r="N27" s="101"/>
      <c r="O27" s="99">
        <v>15</v>
      </c>
      <c r="P27" s="136"/>
      <c r="Q27" s="100">
        <f t="shared" si="7"/>
        <v>29</v>
      </c>
      <c r="R27" s="147">
        <v>296</v>
      </c>
      <c r="S27" s="148" t="s">
        <v>62</v>
      </c>
    </row>
    <row r="28" s="76" customFormat="1" ht="18" customHeight="1" spans="2:19">
      <c r="B28" s="86"/>
      <c r="C28" s="87"/>
      <c r="D28" s="87"/>
      <c r="E28" s="87"/>
      <c r="F28" s="87"/>
      <c r="G28" s="181"/>
      <c r="H28" s="153" t="s">
        <v>63</v>
      </c>
      <c r="I28" s="152" t="s">
        <v>33</v>
      </c>
      <c r="J28" s="152" t="s">
        <v>25</v>
      </c>
      <c r="K28" s="159" t="s">
        <v>26</v>
      </c>
      <c r="L28" s="200">
        <v>471</v>
      </c>
      <c r="M28" s="97">
        <f t="shared" si="6"/>
        <v>495</v>
      </c>
      <c r="N28" s="101"/>
      <c r="O28" s="99">
        <v>10</v>
      </c>
      <c r="P28" s="136"/>
      <c r="Q28" s="100">
        <f t="shared" si="7"/>
        <v>24</v>
      </c>
      <c r="R28" s="147">
        <v>297</v>
      </c>
      <c r="S28" s="148" t="s">
        <v>63</v>
      </c>
    </row>
    <row r="29" s="76" customFormat="1" ht="18" customHeight="1" spans="2:19">
      <c r="B29" s="86"/>
      <c r="C29" s="87"/>
      <c r="D29" s="87"/>
      <c r="E29" s="87"/>
      <c r="F29" s="87"/>
      <c r="G29" s="181"/>
      <c r="H29" s="153" t="s">
        <v>64</v>
      </c>
      <c r="I29" s="152" t="s">
        <v>35</v>
      </c>
      <c r="J29" s="152" t="s">
        <v>25</v>
      </c>
      <c r="K29" s="159" t="s">
        <v>26</v>
      </c>
      <c r="L29" s="200">
        <v>241</v>
      </c>
      <c r="M29" s="97">
        <f t="shared" si="6"/>
        <v>258</v>
      </c>
      <c r="N29" s="101"/>
      <c r="O29" s="99">
        <v>10</v>
      </c>
      <c r="P29" s="136"/>
      <c r="Q29" s="100">
        <f t="shared" si="7"/>
        <v>17</v>
      </c>
      <c r="R29" s="147">
        <v>298</v>
      </c>
      <c r="S29" s="148" t="s">
        <v>64</v>
      </c>
    </row>
    <row r="30" s="76" customFormat="1" ht="18" customHeight="1" spans="2:19">
      <c r="B30" s="86"/>
      <c r="C30" s="87"/>
      <c r="D30" s="87"/>
      <c r="E30" s="87"/>
      <c r="F30" s="87"/>
      <c r="G30" s="181"/>
      <c r="H30" s="153" t="s">
        <v>65</v>
      </c>
      <c r="I30" s="152" t="s">
        <v>37</v>
      </c>
      <c r="J30" s="152" t="s">
        <v>25</v>
      </c>
      <c r="K30" s="159" t="s">
        <v>26</v>
      </c>
      <c r="L30" s="200">
        <v>164</v>
      </c>
      <c r="M30" s="97">
        <f t="shared" si="6"/>
        <v>179</v>
      </c>
      <c r="N30" s="101"/>
      <c r="O30" s="99">
        <v>10</v>
      </c>
      <c r="P30" s="136"/>
      <c r="Q30" s="100">
        <f t="shared" si="7"/>
        <v>15</v>
      </c>
      <c r="R30" s="147">
        <v>299</v>
      </c>
      <c r="S30" s="148" t="s">
        <v>65</v>
      </c>
    </row>
    <row r="31" s="76" customFormat="1" ht="18" customHeight="1" spans="2:19">
      <c r="B31" s="86"/>
      <c r="C31" s="87"/>
      <c r="D31" s="87"/>
      <c r="E31" s="87"/>
      <c r="F31" s="87"/>
      <c r="G31" s="181"/>
      <c r="H31" s="153" t="s">
        <v>66</v>
      </c>
      <c r="I31" s="152" t="s">
        <v>39</v>
      </c>
      <c r="J31" s="152" t="s">
        <v>25</v>
      </c>
      <c r="K31" s="159" t="s">
        <v>26</v>
      </c>
      <c r="L31" s="200">
        <v>12</v>
      </c>
      <c r="M31" s="97">
        <f t="shared" si="6"/>
        <v>22</v>
      </c>
      <c r="N31" s="101"/>
      <c r="O31" s="99">
        <v>5</v>
      </c>
      <c r="P31" s="136"/>
      <c r="Q31" s="100">
        <f t="shared" si="7"/>
        <v>10</v>
      </c>
      <c r="R31" s="147">
        <v>300</v>
      </c>
      <c r="S31" s="148" t="s">
        <v>66</v>
      </c>
    </row>
    <row r="32" s="76" customFormat="1" ht="18" customHeight="1" spans="2:19">
      <c r="B32" s="86"/>
      <c r="C32" s="87"/>
      <c r="D32" s="87"/>
      <c r="E32" s="87"/>
      <c r="F32" s="87"/>
      <c r="G32" s="181"/>
      <c r="H32" s="153" t="s">
        <v>67</v>
      </c>
      <c r="I32" s="152" t="s">
        <v>41</v>
      </c>
      <c r="J32" s="152" t="s">
        <v>25</v>
      </c>
      <c r="K32" s="159" t="s">
        <v>26</v>
      </c>
      <c r="L32" s="200">
        <v>12</v>
      </c>
      <c r="M32" s="97">
        <f t="shared" si="6"/>
        <v>22</v>
      </c>
      <c r="N32" s="101"/>
      <c r="O32" s="99">
        <v>5</v>
      </c>
      <c r="P32" s="136"/>
      <c r="Q32" s="100">
        <f t="shared" si="7"/>
        <v>10</v>
      </c>
      <c r="R32" s="147">
        <v>97</v>
      </c>
      <c r="S32" s="148" t="s">
        <v>67</v>
      </c>
    </row>
    <row r="33" s="76" customFormat="1" ht="18" customHeight="1" spans="2:19">
      <c r="B33" s="86"/>
      <c r="C33" s="87"/>
      <c r="D33" s="87"/>
      <c r="E33" s="87"/>
      <c r="F33" s="87"/>
      <c r="G33" s="181"/>
      <c r="H33" s="153" t="s">
        <v>68</v>
      </c>
      <c r="I33" s="152" t="s">
        <v>43</v>
      </c>
      <c r="J33" s="152" t="s">
        <v>25</v>
      </c>
      <c r="K33" s="159" t="s">
        <v>26</v>
      </c>
      <c r="L33" s="200">
        <v>12</v>
      </c>
      <c r="M33" s="97">
        <f t="shared" si="6"/>
        <v>22</v>
      </c>
      <c r="N33" s="101"/>
      <c r="O33" s="99">
        <v>5</v>
      </c>
      <c r="P33" s="136"/>
      <c r="Q33" s="100">
        <f t="shared" si="7"/>
        <v>10</v>
      </c>
      <c r="R33" s="147">
        <v>301</v>
      </c>
      <c r="S33" s="148" t="s">
        <v>68</v>
      </c>
    </row>
    <row r="34" s="76" customFormat="1" ht="18" customHeight="1" spans="2:19">
      <c r="B34" s="86"/>
      <c r="C34" s="87"/>
      <c r="D34" s="87"/>
      <c r="E34" s="87"/>
      <c r="F34" s="87"/>
      <c r="G34" s="182"/>
      <c r="H34" s="153" t="s">
        <v>69</v>
      </c>
      <c r="I34" s="152" t="s">
        <v>45</v>
      </c>
      <c r="J34" s="152" t="s">
        <v>25</v>
      </c>
      <c r="K34" s="159" t="s">
        <v>26</v>
      </c>
      <c r="L34" s="200">
        <v>12</v>
      </c>
      <c r="M34" s="97">
        <f t="shared" si="6"/>
        <v>22</v>
      </c>
      <c r="N34" s="101"/>
      <c r="O34" s="99">
        <v>5</v>
      </c>
      <c r="P34" s="136"/>
      <c r="Q34" s="100">
        <f t="shared" si="7"/>
        <v>10</v>
      </c>
      <c r="R34" s="147">
        <v>3427</v>
      </c>
      <c r="S34" s="148" t="s">
        <v>69</v>
      </c>
    </row>
    <row r="35" s="76" customFormat="1" ht="18" customHeight="1" spans="2:19">
      <c r="B35" s="86"/>
      <c r="C35" s="87"/>
      <c r="D35" s="87"/>
      <c r="E35" s="87"/>
      <c r="F35" s="87"/>
      <c r="G35" s="183" t="s">
        <v>70</v>
      </c>
      <c r="H35" s="155" t="s">
        <v>71</v>
      </c>
      <c r="I35" s="154" t="s">
        <v>24</v>
      </c>
      <c r="J35" s="154" t="s">
        <v>25</v>
      </c>
      <c r="K35" s="163" t="s">
        <v>26</v>
      </c>
      <c r="L35" s="201">
        <v>2430</v>
      </c>
      <c r="M35" s="97">
        <f t="shared" si="6"/>
        <v>2513</v>
      </c>
      <c r="N35" s="101"/>
      <c r="O35" s="99">
        <v>10</v>
      </c>
      <c r="P35" s="136"/>
      <c r="Q35" s="100">
        <f t="shared" si="7"/>
        <v>83</v>
      </c>
      <c r="R35" s="209">
        <v>751</v>
      </c>
      <c r="S35" s="148" t="s">
        <v>71</v>
      </c>
    </row>
    <row r="36" s="76" customFormat="1" ht="18" customHeight="1" spans="2:19">
      <c r="B36" s="86"/>
      <c r="C36" s="87"/>
      <c r="D36" s="87"/>
      <c r="E36" s="87"/>
      <c r="F36" s="87"/>
      <c r="G36" s="184"/>
      <c r="H36" s="155" t="s">
        <v>72</v>
      </c>
      <c r="I36" s="154" t="s">
        <v>29</v>
      </c>
      <c r="J36" s="154" t="s">
        <v>25</v>
      </c>
      <c r="K36" s="163" t="s">
        <v>26</v>
      </c>
      <c r="L36" s="201">
        <v>4084</v>
      </c>
      <c r="M36" s="97">
        <f t="shared" si="6"/>
        <v>4217</v>
      </c>
      <c r="N36" s="101"/>
      <c r="O36" s="99">
        <v>10</v>
      </c>
      <c r="P36" s="136"/>
      <c r="Q36" s="100">
        <f t="shared" si="7"/>
        <v>133</v>
      </c>
      <c r="R36" s="209">
        <v>184</v>
      </c>
      <c r="S36" s="148" t="s">
        <v>72</v>
      </c>
    </row>
    <row r="37" s="76" customFormat="1" ht="18" customHeight="1" spans="2:19">
      <c r="B37" s="86"/>
      <c r="C37" s="87"/>
      <c r="D37" s="87"/>
      <c r="E37" s="87"/>
      <c r="F37" s="87"/>
      <c r="G37" s="184"/>
      <c r="H37" s="155" t="s">
        <v>73</v>
      </c>
      <c r="I37" s="154" t="s">
        <v>31</v>
      </c>
      <c r="J37" s="154" t="s">
        <v>25</v>
      </c>
      <c r="K37" s="163" t="s">
        <v>26</v>
      </c>
      <c r="L37" s="201">
        <v>4954</v>
      </c>
      <c r="M37" s="97">
        <f t="shared" si="6"/>
        <v>5113</v>
      </c>
      <c r="N37" s="101"/>
      <c r="O37" s="99">
        <v>15</v>
      </c>
      <c r="P37" s="136"/>
      <c r="Q37" s="100">
        <f t="shared" si="7"/>
        <v>159</v>
      </c>
      <c r="R37" s="209">
        <v>609</v>
      </c>
      <c r="S37" s="148" t="s">
        <v>73</v>
      </c>
    </row>
    <row r="38" s="76" customFormat="1" ht="18" customHeight="1" spans="2:19">
      <c r="B38" s="86"/>
      <c r="C38" s="87"/>
      <c r="D38" s="87"/>
      <c r="E38" s="87"/>
      <c r="F38" s="87"/>
      <c r="G38" s="184"/>
      <c r="H38" s="155" t="s">
        <v>74</v>
      </c>
      <c r="I38" s="154" t="s">
        <v>33</v>
      </c>
      <c r="J38" s="154" t="s">
        <v>25</v>
      </c>
      <c r="K38" s="163" t="s">
        <v>26</v>
      </c>
      <c r="L38" s="201">
        <v>3681</v>
      </c>
      <c r="M38" s="97">
        <f t="shared" si="6"/>
        <v>3801</v>
      </c>
      <c r="N38" s="101"/>
      <c r="O38" s="99">
        <v>10</v>
      </c>
      <c r="P38" s="136"/>
      <c r="Q38" s="100">
        <f t="shared" si="7"/>
        <v>120</v>
      </c>
      <c r="R38" s="209">
        <v>752</v>
      </c>
      <c r="S38" s="148" t="s">
        <v>74</v>
      </c>
    </row>
    <row r="39" s="76" customFormat="1" ht="18" customHeight="1" spans="2:19">
      <c r="B39" s="86"/>
      <c r="C39" s="87"/>
      <c r="D39" s="87"/>
      <c r="E39" s="87"/>
      <c r="F39" s="87"/>
      <c r="G39" s="184"/>
      <c r="H39" s="155" t="s">
        <v>75</v>
      </c>
      <c r="I39" s="154" t="s">
        <v>35</v>
      </c>
      <c r="J39" s="154" t="s">
        <v>25</v>
      </c>
      <c r="K39" s="163" t="s">
        <v>26</v>
      </c>
      <c r="L39" s="201">
        <v>1883</v>
      </c>
      <c r="M39" s="97">
        <f t="shared" si="6"/>
        <v>1949</v>
      </c>
      <c r="N39" s="101"/>
      <c r="O39" s="99">
        <v>10</v>
      </c>
      <c r="P39" s="136"/>
      <c r="Q39" s="100">
        <f t="shared" si="7"/>
        <v>66</v>
      </c>
      <c r="R39" s="209">
        <v>753</v>
      </c>
      <c r="S39" s="148" t="s">
        <v>75</v>
      </c>
    </row>
    <row r="40" s="76" customFormat="1" ht="18" customHeight="1" spans="2:19">
      <c r="B40" s="86"/>
      <c r="C40" s="87"/>
      <c r="D40" s="87"/>
      <c r="E40" s="87"/>
      <c r="F40" s="87"/>
      <c r="G40" s="184"/>
      <c r="H40" s="155" t="s">
        <v>76</v>
      </c>
      <c r="I40" s="154" t="s">
        <v>37</v>
      </c>
      <c r="J40" s="154" t="s">
        <v>25</v>
      </c>
      <c r="K40" s="163" t="s">
        <v>26</v>
      </c>
      <c r="L40" s="201">
        <v>1282</v>
      </c>
      <c r="M40" s="97">
        <f t="shared" si="6"/>
        <v>1330</v>
      </c>
      <c r="N40" s="101"/>
      <c r="O40" s="99">
        <v>10</v>
      </c>
      <c r="P40" s="136"/>
      <c r="Q40" s="100">
        <f t="shared" si="7"/>
        <v>48</v>
      </c>
      <c r="R40" s="209">
        <v>754</v>
      </c>
      <c r="S40" s="148" t="s">
        <v>76</v>
      </c>
    </row>
    <row r="41" s="76" customFormat="1" ht="18" customHeight="1" spans="2:19">
      <c r="B41" s="86"/>
      <c r="C41" s="87"/>
      <c r="D41" s="87"/>
      <c r="E41" s="87"/>
      <c r="F41" s="87"/>
      <c r="G41" s="184"/>
      <c r="H41" s="155" t="s">
        <v>77</v>
      </c>
      <c r="I41" s="154" t="s">
        <v>39</v>
      </c>
      <c r="J41" s="154" t="s">
        <v>25</v>
      </c>
      <c r="K41" s="163" t="s">
        <v>26</v>
      </c>
      <c r="L41" s="201">
        <v>32</v>
      </c>
      <c r="M41" s="97">
        <f t="shared" si="6"/>
        <v>43</v>
      </c>
      <c r="N41" s="101"/>
      <c r="O41" s="99">
        <v>5</v>
      </c>
      <c r="P41" s="136"/>
      <c r="Q41" s="100">
        <f t="shared" si="7"/>
        <v>11</v>
      </c>
      <c r="R41" s="209">
        <v>5740</v>
      </c>
      <c r="S41" s="148" t="s">
        <v>77</v>
      </c>
    </row>
    <row r="42" s="76" customFormat="1" ht="18" customHeight="1" spans="2:19">
      <c r="B42" s="86"/>
      <c r="C42" s="87"/>
      <c r="D42" s="87"/>
      <c r="E42" s="87"/>
      <c r="F42" s="87"/>
      <c r="G42" s="184"/>
      <c r="H42" s="155" t="s">
        <v>78</v>
      </c>
      <c r="I42" s="154" t="s">
        <v>41</v>
      </c>
      <c r="J42" s="154" t="s">
        <v>25</v>
      </c>
      <c r="K42" s="163" t="s">
        <v>26</v>
      </c>
      <c r="L42" s="201">
        <v>45</v>
      </c>
      <c r="M42" s="97">
        <f t="shared" si="6"/>
        <v>56</v>
      </c>
      <c r="N42" s="101"/>
      <c r="O42" s="99">
        <v>5</v>
      </c>
      <c r="P42" s="136"/>
      <c r="Q42" s="100">
        <f t="shared" si="7"/>
        <v>11</v>
      </c>
      <c r="R42" s="209">
        <v>755</v>
      </c>
      <c r="S42" s="148" t="s">
        <v>78</v>
      </c>
    </row>
    <row r="43" s="76" customFormat="1" ht="18" customHeight="1" spans="2:19">
      <c r="B43" s="86"/>
      <c r="C43" s="87"/>
      <c r="D43" s="87"/>
      <c r="E43" s="87"/>
      <c r="F43" s="87"/>
      <c r="G43" s="184"/>
      <c r="H43" s="155" t="s">
        <v>79</v>
      </c>
      <c r="I43" s="154" t="s">
        <v>43</v>
      </c>
      <c r="J43" s="154" t="s">
        <v>25</v>
      </c>
      <c r="K43" s="163" t="s">
        <v>26</v>
      </c>
      <c r="L43" s="201">
        <v>28</v>
      </c>
      <c r="M43" s="97">
        <f t="shared" si="6"/>
        <v>39</v>
      </c>
      <c r="N43" s="101"/>
      <c r="O43" s="99">
        <v>5</v>
      </c>
      <c r="P43" s="136"/>
      <c r="Q43" s="100">
        <f t="shared" si="7"/>
        <v>11</v>
      </c>
      <c r="R43" s="209">
        <v>8593</v>
      </c>
      <c r="S43" s="148" t="s">
        <v>79</v>
      </c>
    </row>
    <row r="44" s="76" customFormat="1" ht="18" customHeight="1" spans="2:19">
      <c r="B44" s="86"/>
      <c r="C44" s="87"/>
      <c r="D44" s="87"/>
      <c r="E44" s="87"/>
      <c r="F44" s="87"/>
      <c r="G44" s="185"/>
      <c r="H44" s="155" t="s">
        <v>80</v>
      </c>
      <c r="I44" s="154" t="s">
        <v>45</v>
      </c>
      <c r="J44" s="154" t="s">
        <v>25</v>
      </c>
      <c r="K44" s="163" t="s">
        <v>26</v>
      </c>
      <c r="L44" s="201">
        <v>14</v>
      </c>
      <c r="M44" s="97">
        <f t="shared" si="6"/>
        <v>24</v>
      </c>
      <c r="N44" s="101"/>
      <c r="O44" s="99">
        <v>5</v>
      </c>
      <c r="P44" s="136"/>
      <c r="Q44" s="100">
        <f t="shared" si="7"/>
        <v>10</v>
      </c>
      <c r="R44" s="209">
        <v>756</v>
      </c>
      <c r="S44" s="148" t="s">
        <v>80</v>
      </c>
    </row>
    <row r="45" s="76" customFormat="1" ht="18" customHeight="1" spans="2:19">
      <c r="B45" s="86"/>
      <c r="C45" s="87"/>
      <c r="D45" s="87"/>
      <c r="E45" s="87"/>
      <c r="F45" s="87"/>
      <c r="G45" s="186" t="s">
        <v>81</v>
      </c>
      <c r="H45" s="187" t="s">
        <v>82</v>
      </c>
      <c r="I45" s="202" t="s">
        <v>24</v>
      </c>
      <c r="J45" s="202" t="s">
        <v>25</v>
      </c>
      <c r="K45" s="203" t="s">
        <v>26</v>
      </c>
      <c r="L45" s="204">
        <v>1556</v>
      </c>
      <c r="M45" s="97">
        <f t="shared" si="6"/>
        <v>1613</v>
      </c>
      <c r="N45" s="101"/>
      <c r="O45" s="99">
        <v>10</v>
      </c>
      <c r="P45" s="136"/>
      <c r="Q45" s="100">
        <f t="shared" si="7"/>
        <v>57</v>
      </c>
      <c r="R45" s="210">
        <v>294</v>
      </c>
      <c r="S45" s="148" t="s">
        <v>82</v>
      </c>
    </row>
    <row r="46" s="76" customFormat="1" ht="18" customHeight="1" spans="2:19">
      <c r="B46" s="86"/>
      <c r="C46" s="87"/>
      <c r="D46" s="87"/>
      <c r="E46" s="87"/>
      <c r="F46" s="87"/>
      <c r="G46" s="188"/>
      <c r="H46" s="187" t="s">
        <v>83</v>
      </c>
      <c r="I46" s="202" t="s">
        <v>29</v>
      </c>
      <c r="J46" s="202" t="s">
        <v>25</v>
      </c>
      <c r="K46" s="203" t="s">
        <v>26</v>
      </c>
      <c r="L46" s="204">
        <v>2615</v>
      </c>
      <c r="M46" s="97">
        <f t="shared" si="6"/>
        <v>2703</v>
      </c>
      <c r="N46" s="101"/>
      <c r="O46" s="99">
        <v>10</v>
      </c>
      <c r="P46" s="136"/>
      <c r="Q46" s="100">
        <f t="shared" si="7"/>
        <v>88</v>
      </c>
      <c r="R46" s="210">
        <v>1822</v>
      </c>
      <c r="S46" s="148" t="s">
        <v>83</v>
      </c>
    </row>
    <row r="47" s="76" customFormat="1" ht="18" customHeight="1" spans="2:19">
      <c r="B47" s="86"/>
      <c r="C47" s="87"/>
      <c r="D47" s="87"/>
      <c r="E47" s="87"/>
      <c r="F47" s="87"/>
      <c r="G47" s="188"/>
      <c r="H47" s="187" t="s">
        <v>84</v>
      </c>
      <c r="I47" s="202" t="s">
        <v>31</v>
      </c>
      <c r="J47" s="202" t="s">
        <v>25</v>
      </c>
      <c r="K47" s="203" t="s">
        <v>26</v>
      </c>
      <c r="L47" s="204">
        <v>3171</v>
      </c>
      <c r="M47" s="97">
        <f t="shared" si="6"/>
        <v>3276</v>
      </c>
      <c r="N47" s="101"/>
      <c r="O47" s="99">
        <v>15</v>
      </c>
      <c r="P47" s="136"/>
      <c r="Q47" s="100">
        <f t="shared" si="7"/>
        <v>105</v>
      </c>
      <c r="R47" s="210">
        <v>2965</v>
      </c>
      <c r="S47" s="148" t="s">
        <v>84</v>
      </c>
    </row>
    <row r="48" s="76" customFormat="1" ht="18" customHeight="1" spans="2:19">
      <c r="B48" s="86"/>
      <c r="C48" s="87"/>
      <c r="D48" s="87"/>
      <c r="E48" s="87"/>
      <c r="F48" s="87"/>
      <c r="G48" s="188"/>
      <c r="H48" s="187" t="s">
        <v>85</v>
      </c>
      <c r="I48" s="202" t="s">
        <v>33</v>
      </c>
      <c r="J48" s="202" t="s">
        <v>25</v>
      </c>
      <c r="K48" s="203" t="s">
        <v>26</v>
      </c>
      <c r="L48" s="204">
        <v>2357</v>
      </c>
      <c r="M48" s="97">
        <f t="shared" si="6"/>
        <v>2438</v>
      </c>
      <c r="N48" s="101"/>
      <c r="O48" s="99">
        <v>10</v>
      </c>
      <c r="P48" s="136"/>
      <c r="Q48" s="100">
        <f t="shared" si="7"/>
        <v>81</v>
      </c>
      <c r="R48" s="210">
        <v>626</v>
      </c>
      <c r="S48" s="148" t="s">
        <v>85</v>
      </c>
    </row>
    <row r="49" s="76" customFormat="1" ht="18" customHeight="1" spans="2:19">
      <c r="B49" s="86"/>
      <c r="C49" s="87"/>
      <c r="D49" s="87"/>
      <c r="E49" s="87"/>
      <c r="F49" s="87"/>
      <c r="G49" s="188"/>
      <c r="H49" s="187" t="s">
        <v>86</v>
      </c>
      <c r="I49" s="202" t="s">
        <v>35</v>
      </c>
      <c r="J49" s="202" t="s">
        <v>25</v>
      </c>
      <c r="K49" s="203" t="s">
        <v>26</v>
      </c>
      <c r="L49" s="204">
        <v>1205</v>
      </c>
      <c r="M49" s="97">
        <f t="shared" si="6"/>
        <v>1251</v>
      </c>
      <c r="N49" s="101"/>
      <c r="O49" s="99">
        <v>10</v>
      </c>
      <c r="P49" s="136"/>
      <c r="Q49" s="100">
        <f t="shared" si="7"/>
        <v>46</v>
      </c>
      <c r="R49" s="210">
        <v>96</v>
      </c>
      <c r="S49" s="148" t="s">
        <v>86</v>
      </c>
    </row>
    <row r="50" s="76" customFormat="1" ht="18" customHeight="1" spans="2:19">
      <c r="B50" s="86"/>
      <c r="C50" s="87"/>
      <c r="D50" s="87"/>
      <c r="E50" s="87"/>
      <c r="F50" s="87"/>
      <c r="G50" s="188"/>
      <c r="H50" s="187" t="s">
        <v>87</v>
      </c>
      <c r="I50" s="202" t="s">
        <v>37</v>
      </c>
      <c r="J50" s="202" t="s">
        <v>25</v>
      </c>
      <c r="K50" s="203" t="s">
        <v>26</v>
      </c>
      <c r="L50" s="204">
        <v>821</v>
      </c>
      <c r="M50" s="97">
        <f t="shared" si="6"/>
        <v>856</v>
      </c>
      <c r="N50" s="101"/>
      <c r="O50" s="99">
        <v>10</v>
      </c>
      <c r="P50" s="136"/>
      <c r="Q50" s="100">
        <f t="shared" si="7"/>
        <v>35</v>
      </c>
      <c r="R50" s="210">
        <v>252</v>
      </c>
      <c r="S50" s="148" t="s">
        <v>87</v>
      </c>
    </row>
    <row r="51" s="76" customFormat="1" ht="18" customHeight="1" spans="2:19">
      <c r="B51" s="86"/>
      <c r="C51" s="87"/>
      <c r="D51" s="87"/>
      <c r="E51" s="87"/>
      <c r="F51" s="87"/>
      <c r="G51" s="188"/>
      <c r="H51" s="187" t="s">
        <v>88</v>
      </c>
      <c r="I51" s="202" t="s">
        <v>39</v>
      </c>
      <c r="J51" s="202" t="s">
        <v>25</v>
      </c>
      <c r="K51" s="203" t="s">
        <v>26</v>
      </c>
      <c r="L51" s="204">
        <v>20</v>
      </c>
      <c r="M51" s="97">
        <f t="shared" si="6"/>
        <v>31</v>
      </c>
      <c r="N51" s="101"/>
      <c r="O51" s="99">
        <v>5</v>
      </c>
      <c r="P51" s="136"/>
      <c r="Q51" s="100">
        <f t="shared" si="7"/>
        <v>11</v>
      </c>
      <c r="R51" s="210">
        <v>253</v>
      </c>
      <c r="S51" s="148" t="s">
        <v>88</v>
      </c>
    </row>
    <row r="52" s="76" customFormat="1" ht="18" customHeight="1" spans="2:19">
      <c r="B52" s="86"/>
      <c r="C52" s="87"/>
      <c r="D52" s="87"/>
      <c r="E52" s="87"/>
      <c r="F52" s="87"/>
      <c r="G52" s="188"/>
      <c r="H52" s="187" t="s">
        <v>89</v>
      </c>
      <c r="I52" s="202" t="s">
        <v>41</v>
      </c>
      <c r="J52" s="202" t="s">
        <v>25</v>
      </c>
      <c r="K52" s="203" t="s">
        <v>26</v>
      </c>
      <c r="L52" s="204">
        <v>29</v>
      </c>
      <c r="M52" s="97">
        <f t="shared" si="6"/>
        <v>40</v>
      </c>
      <c r="N52" s="101"/>
      <c r="O52" s="99">
        <v>5</v>
      </c>
      <c r="P52" s="136"/>
      <c r="Q52" s="100">
        <f t="shared" si="7"/>
        <v>11</v>
      </c>
      <c r="R52" s="210">
        <v>254</v>
      </c>
      <c r="S52" s="148" t="s">
        <v>89</v>
      </c>
    </row>
    <row r="53" s="76" customFormat="1" ht="18" customHeight="1" spans="2:19">
      <c r="B53" s="86"/>
      <c r="C53" s="87"/>
      <c r="D53" s="87"/>
      <c r="E53" s="87"/>
      <c r="F53" s="87"/>
      <c r="G53" s="188"/>
      <c r="H53" s="187" t="s">
        <v>90</v>
      </c>
      <c r="I53" s="202" t="s">
        <v>43</v>
      </c>
      <c r="J53" s="202" t="s">
        <v>25</v>
      </c>
      <c r="K53" s="203" t="s">
        <v>26</v>
      </c>
      <c r="L53" s="204">
        <v>18</v>
      </c>
      <c r="M53" s="97">
        <f t="shared" si="6"/>
        <v>29</v>
      </c>
      <c r="N53" s="101"/>
      <c r="O53" s="99">
        <v>5</v>
      </c>
      <c r="P53" s="136"/>
      <c r="Q53" s="100">
        <f t="shared" si="7"/>
        <v>11</v>
      </c>
      <c r="R53" s="210">
        <v>255</v>
      </c>
      <c r="S53" s="148" t="s">
        <v>90</v>
      </c>
    </row>
    <row r="54" s="76" customFormat="1" ht="18" customHeight="1" spans="2:19">
      <c r="B54" s="86"/>
      <c r="C54" s="87"/>
      <c r="D54" s="87"/>
      <c r="E54" s="87"/>
      <c r="F54" s="87"/>
      <c r="G54" s="189"/>
      <c r="H54" s="187" t="s">
        <v>91</v>
      </c>
      <c r="I54" s="202" t="s">
        <v>45</v>
      </c>
      <c r="J54" s="202" t="s">
        <v>25</v>
      </c>
      <c r="K54" s="203" t="s">
        <v>26</v>
      </c>
      <c r="L54" s="204">
        <v>12</v>
      </c>
      <c r="M54" s="97">
        <f t="shared" si="6"/>
        <v>22</v>
      </c>
      <c r="N54" s="101"/>
      <c r="O54" s="99">
        <v>5</v>
      </c>
      <c r="P54" s="136"/>
      <c r="Q54" s="100">
        <f t="shared" si="7"/>
        <v>10</v>
      </c>
      <c r="R54" s="210">
        <v>256</v>
      </c>
      <c r="S54" s="148" t="s">
        <v>91</v>
      </c>
    </row>
    <row r="55" s="76" customFormat="1" ht="18" customHeight="1" spans="2:19">
      <c r="B55" s="86"/>
      <c r="C55" s="87"/>
      <c r="D55" s="87"/>
      <c r="E55" s="87"/>
      <c r="F55" s="87"/>
      <c r="G55" s="190" t="s">
        <v>92</v>
      </c>
      <c r="H55" s="191" t="s">
        <v>93</v>
      </c>
      <c r="I55" s="205" t="s">
        <v>24</v>
      </c>
      <c r="J55" s="205" t="s">
        <v>25</v>
      </c>
      <c r="K55" s="206" t="s">
        <v>26</v>
      </c>
      <c r="L55" s="207">
        <v>949</v>
      </c>
      <c r="M55" s="97">
        <f t="shared" si="6"/>
        <v>987</v>
      </c>
      <c r="N55" s="101"/>
      <c r="O55" s="99">
        <v>10</v>
      </c>
      <c r="P55" s="136"/>
      <c r="Q55" s="100">
        <f t="shared" si="7"/>
        <v>38</v>
      </c>
      <c r="R55" s="211">
        <v>4924</v>
      </c>
      <c r="S55" s="148" t="s">
        <v>93</v>
      </c>
    </row>
    <row r="56" s="76" customFormat="1" ht="18" customHeight="1" spans="2:19">
      <c r="B56" s="86"/>
      <c r="C56" s="87"/>
      <c r="D56" s="87"/>
      <c r="E56" s="87"/>
      <c r="F56" s="87"/>
      <c r="G56" s="192"/>
      <c r="H56" s="191" t="s">
        <v>94</v>
      </c>
      <c r="I56" s="205" t="s">
        <v>29</v>
      </c>
      <c r="J56" s="205" t="s">
        <v>25</v>
      </c>
      <c r="K56" s="206" t="s">
        <v>26</v>
      </c>
      <c r="L56" s="207">
        <v>1595</v>
      </c>
      <c r="M56" s="97">
        <f t="shared" si="6"/>
        <v>1653</v>
      </c>
      <c r="N56" s="101"/>
      <c r="O56" s="99">
        <v>10</v>
      </c>
      <c r="P56" s="136"/>
      <c r="Q56" s="100">
        <f t="shared" si="7"/>
        <v>58</v>
      </c>
      <c r="R56" s="211">
        <v>351</v>
      </c>
      <c r="S56" s="148" t="s">
        <v>94</v>
      </c>
    </row>
    <row r="57" s="76" customFormat="1" ht="18" customHeight="1" spans="2:19">
      <c r="B57" s="86"/>
      <c r="C57" s="87"/>
      <c r="D57" s="87"/>
      <c r="E57" s="87"/>
      <c r="F57" s="87"/>
      <c r="G57" s="192"/>
      <c r="H57" s="191" t="s">
        <v>95</v>
      </c>
      <c r="I57" s="205" t="s">
        <v>31</v>
      </c>
      <c r="J57" s="205" t="s">
        <v>25</v>
      </c>
      <c r="K57" s="206" t="s">
        <v>26</v>
      </c>
      <c r="L57" s="207">
        <v>1935</v>
      </c>
      <c r="M57" s="97">
        <f t="shared" si="6"/>
        <v>2003</v>
      </c>
      <c r="N57" s="101"/>
      <c r="O57" s="99">
        <v>15</v>
      </c>
      <c r="P57" s="136"/>
      <c r="Q57" s="100">
        <f t="shared" si="7"/>
        <v>68.0000000000002</v>
      </c>
      <c r="R57" s="211">
        <v>352</v>
      </c>
      <c r="S57" s="148" t="s">
        <v>95</v>
      </c>
    </row>
    <row r="58" s="76" customFormat="1" ht="18" customHeight="1" spans="2:19">
      <c r="B58" s="86"/>
      <c r="C58" s="87"/>
      <c r="D58" s="87"/>
      <c r="E58" s="87"/>
      <c r="F58" s="87"/>
      <c r="G58" s="192"/>
      <c r="H58" s="191" t="s">
        <v>96</v>
      </c>
      <c r="I58" s="205" t="s">
        <v>33</v>
      </c>
      <c r="J58" s="205" t="s">
        <v>25</v>
      </c>
      <c r="K58" s="206" t="s">
        <v>26</v>
      </c>
      <c r="L58" s="207">
        <v>1438</v>
      </c>
      <c r="M58" s="97">
        <f t="shared" si="6"/>
        <v>1491</v>
      </c>
      <c r="N58" s="101"/>
      <c r="O58" s="99">
        <v>10</v>
      </c>
      <c r="P58" s="136"/>
      <c r="Q58" s="100">
        <f t="shared" si="7"/>
        <v>53</v>
      </c>
      <c r="R58" s="211">
        <v>183</v>
      </c>
      <c r="S58" s="148" t="s">
        <v>96</v>
      </c>
    </row>
    <row r="59" s="76" customFormat="1" ht="18" customHeight="1" spans="2:19">
      <c r="B59" s="86"/>
      <c r="C59" s="87"/>
      <c r="D59" s="87"/>
      <c r="E59" s="87"/>
      <c r="F59" s="87"/>
      <c r="G59" s="192"/>
      <c r="H59" s="191" t="s">
        <v>97</v>
      </c>
      <c r="I59" s="205" t="s">
        <v>35</v>
      </c>
      <c r="J59" s="205" t="s">
        <v>25</v>
      </c>
      <c r="K59" s="206" t="s">
        <v>26</v>
      </c>
      <c r="L59" s="207">
        <v>735</v>
      </c>
      <c r="M59" s="97">
        <f t="shared" si="6"/>
        <v>767</v>
      </c>
      <c r="N59" s="101"/>
      <c r="O59" s="99">
        <v>10</v>
      </c>
      <c r="P59" s="136"/>
      <c r="Q59" s="100">
        <f t="shared" si="7"/>
        <v>32</v>
      </c>
      <c r="R59" s="211">
        <v>4575</v>
      </c>
      <c r="S59" s="148" t="s">
        <v>97</v>
      </c>
    </row>
    <row r="60" s="76" customFormat="1" ht="18" customHeight="1" spans="2:19">
      <c r="B60" s="86"/>
      <c r="C60" s="87"/>
      <c r="D60" s="87"/>
      <c r="E60" s="87"/>
      <c r="F60" s="87"/>
      <c r="G60" s="192"/>
      <c r="H60" s="191" t="s">
        <v>98</v>
      </c>
      <c r="I60" s="205" t="s">
        <v>37</v>
      </c>
      <c r="J60" s="205" t="s">
        <v>25</v>
      </c>
      <c r="K60" s="206" t="s">
        <v>26</v>
      </c>
      <c r="L60" s="207">
        <v>501</v>
      </c>
      <c r="M60" s="97">
        <f t="shared" si="6"/>
        <v>526</v>
      </c>
      <c r="N60" s="101"/>
      <c r="O60" s="99">
        <v>10</v>
      </c>
      <c r="P60" s="136"/>
      <c r="Q60" s="100">
        <f t="shared" si="7"/>
        <v>25.0000000000001</v>
      </c>
      <c r="R60" s="211">
        <v>2128</v>
      </c>
      <c r="S60" s="148" t="s">
        <v>98</v>
      </c>
    </row>
    <row r="61" s="76" customFormat="1" ht="18" customHeight="1" spans="2:19">
      <c r="B61" s="86"/>
      <c r="C61" s="87"/>
      <c r="D61" s="87"/>
      <c r="E61" s="87"/>
      <c r="F61" s="87"/>
      <c r="G61" s="192"/>
      <c r="H61" s="191" t="s">
        <v>99</v>
      </c>
      <c r="I61" s="205" t="s">
        <v>39</v>
      </c>
      <c r="J61" s="205" t="s">
        <v>25</v>
      </c>
      <c r="K61" s="206" t="s">
        <v>26</v>
      </c>
      <c r="L61" s="207">
        <v>12</v>
      </c>
      <c r="M61" s="97">
        <f t="shared" si="6"/>
        <v>22</v>
      </c>
      <c r="N61" s="101"/>
      <c r="O61" s="99">
        <v>5</v>
      </c>
      <c r="P61" s="136"/>
      <c r="Q61" s="100">
        <f t="shared" si="7"/>
        <v>10</v>
      </c>
      <c r="R61" s="211">
        <v>353</v>
      </c>
      <c r="S61" s="148" t="s">
        <v>99</v>
      </c>
    </row>
    <row r="62" s="76" customFormat="1" ht="18" customHeight="1" spans="2:19">
      <c r="B62" s="86"/>
      <c r="C62" s="87"/>
      <c r="D62" s="87"/>
      <c r="E62" s="87"/>
      <c r="F62" s="87"/>
      <c r="G62" s="192"/>
      <c r="H62" s="191" t="s">
        <v>100</v>
      </c>
      <c r="I62" s="205" t="s">
        <v>41</v>
      </c>
      <c r="J62" s="205" t="s">
        <v>25</v>
      </c>
      <c r="K62" s="206" t="s">
        <v>26</v>
      </c>
      <c r="L62" s="207">
        <v>17</v>
      </c>
      <c r="M62" s="97">
        <f t="shared" si="6"/>
        <v>28</v>
      </c>
      <c r="N62" s="101"/>
      <c r="O62" s="99">
        <v>5</v>
      </c>
      <c r="P62" s="136"/>
      <c r="Q62" s="100">
        <f t="shared" si="7"/>
        <v>11</v>
      </c>
      <c r="R62" s="211">
        <v>1044</v>
      </c>
      <c r="S62" s="148" t="s">
        <v>100</v>
      </c>
    </row>
    <row r="63" s="76" customFormat="1" ht="18" customHeight="1" spans="2:19">
      <c r="B63" s="86"/>
      <c r="C63" s="87"/>
      <c r="D63" s="87"/>
      <c r="E63" s="87"/>
      <c r="F63" s="87"/>
      <c r="G63" s="192"/>
      <c r="H63" s="191" t="s">
        <v>101</v>
      </c>
      <c r="I63" s="205" t="s">
        <v>43</v>
      </c>
      <c r="J63" s="205" t="s">
        <v>25</v>
      </c>
      <c r="K63" s="206" t="s">
        <v>26</v>
      </c>
      <c r="L63" s="207">
        <v>12</v>
      </c>
      <c r="M63" s="97">
        <f t="shared" si="6"/>
        <v>22</v>
      </c>
      <c r="N63" s="101"/>
      <c r="O63" s="99">
        <v>5</v>
      </c>
      <c r="P63" s="136"/>
      <c r="Q63" s="100">
        <f t="shared" si="7"/>
        <v>10</v>
      </c>
      <c r="R63" s="211">
        <v>354</v>
      </c>
      <c r="S63" s="148" t="s">
        <v>101</v>
      </c>
    </row>
    <row r="64" s="76" customFormat="1" ht="18" customHeight="1" spans="2:19">
      <c r="B64" s="102"/>
      <c r="C64" s="103"/>
      <c r="D64" s="103"/>
      <c r="E64" s="103"/>
      <c r="F64" s="103"/>
      <c r="G64" s="193"/>
      <c r="H64" s="191" t="s">
        <v>102</v>
      </c>
      <c r="I64" s="205" t="s">
        <v>45</v>
      </c>
      <c r="J64" s="205" t="s">
        <v>25</v>
      </c>
      <c r="K64" s="206" t="s">
        <v>26</v>
      </c>
      <c r="L64" s="207">
        <v>12</v>
      </c>
      <c r="M64" s="97">
        <f t="shared" si="6"/>
        <v>22</v>
      </c>
      <c r="N64" s="107"/>
      <c r="O64" s="99">
        <v>5</v>
      </c>
      <c r="P64" s="136"/>
      <c r="Q64" s="100">
        <f t="shared" si="7"/>
        <v>10</v>
      </c>
      <c r="R64" s="211">
        <v>283</v>
      </c>
      <c r="S64" s="148" t="s">
        <v>102</v>
      </c>
    </row>
    <row r="65" s="77" customFormat="1" ht="18" customHeight="1" spans="2:19">
      <c r="B65" s="104"/>
      <c r="C65" s="105"/>
      <c r="D65" s="105"/>
      <c r="E65" s="105"/>
      <c r="F65" s="105" t="s">
        <v>57</v>
      </c>
      <c r="G65" s="132"/>
      <c r="H65" s="133"/>
      <c r="I65" s="132"/>
      <c r="J65" s="132"/>
      <c r="K65" s="141"/>
      <c r="L65" s="109">
        <f>SUM(L25:L64)</f>
        <v>39835</v>
      </c>
      <c r="M65" s="110">
        <f>SUM(M25:M64)</f>
        <v>41427</v>
      </c>
      <c r="N65" s="105"/>
      <c r="O65" s="111"/>
      <c r="P65" s="144"/>
      <c r="Q65" s="100"/>
      <c r="S65" s="126"/>
    </row>
  </sheetData>
  <autoFilter xmlns:etc="http://www.wps.cn/officeDocument/2017/etCustomData" ref="A24:S65" etc:filterBottomFollowUsedRange="0">
    <extLst/>
  </autoFilter>
  <mergeCells count="18">
    <mergeCell ref="B2:B21"/>
    <mergeCell ref="B25:B64"/>
    <mergeCell ref="C2:C21"/>
    <mergeCell ref="C25:C64"/>
    <mergeCell ref="D2:D21"/>
    <mergeCell ref="D25:D64"/>
    <mergeCell ref="E2:E21"/>
    <mergeCell ref="E25:E64"/>
    <mergeCell ref="F2:F21"/>
    <mergeCell ref="F25:F64"/>
    <mergeCell ref="G2:G11"/>
    <mergeCell ref="G12:G21"/>
    <mergeCell ref="G25:G34"/>
    <mergeCell ref="G35:G44"/>
    <mergeCell ref="G45:G54"/>
    <mergeCell ref="G55:G64"/>
    <mergeCell ref="N2:N21"/>
    <mergeCell ref="N25:N64"/>
  </mergeCells>
  <printOptions horizontalCentered="1"/>
  <pageMargins left="0" right="0" top="0.551181102362205" bottom="0.15748031496063" header="0.31496062992126" footer="0.31496062992126"/>
  <pageSetup paperSize="9" scale="65" fitToHeight="0" orientation="landscape" horizontalDpi="600" verticalDpi="600"/>
  <headerFooter/>
  <rowBreaks count="1" manualBreakCount="1">
    <brk id="23" max="18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10</xdr:col>
                    <xdr:colOff>567690</xdr:colOff>
                    <xdr:row>65</xdr:row>
                    <xdr:rowOff>0</xdr:rowOff>
                  </from>
                  <to>
                    <xdr:col>10</xdr:col>
                    <xdr:colOff>796290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10</xdr:col>
                    <xdr:colOff>567690</xdr:colOff>
                    <xdr:row>65</xdr:row>
                    <xdr:rowOff>0</xdr:rowOff>
                  </from>
                  <to>
                    <xdr:col>10</xdr:col>
                    <xdr:colOff>796290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10</xdr:col>
                    <xdr:colOff>558800</xdr:colOff>
                    <xdr:row>65</xdr:row>
                    <xdr:rowOff>0</xdr:rowOff>
                  </from>
                  <to>
                    <xdr:col>10</xdr:col>
                    <xdr:colOff>787400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10</xdr:col>
                    <xdr:colOff>558800</xdr:colOff>
                    <xdr:row>65</xdr:row>
                    <xdr:rowOff>0</xdr:rowOff>
                  </from>
                  <to>
                    <xdr:col>10</xdr:col>
                    <xdr:colOff>787400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567690</xdr:colOff>
                    <xdr:row>65</xdr:row>
                    <xdr:rowOff>0</xdr:rowOff>
                  </from>
                  <to>
                    <xdr:col>10</xdr:col>
                    <xdr:colOff>796290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10</xdr:col>
                    <xdr:colOff>567690</xdr:colOff>
                    <xdr:row>65</xdr:row>
                    <xdr:rowOff>0</xdr:rowOff>
                  </from>
                  <to>
                    <xdr:col>10</xdr:col>
                    <xdr:colOff>796290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10</xdr:col>
                    <xdr:colOff>558800</xdr:colOff>
                    <xdr:row>65</xdr:row>
                    <xdr:rowOff>0</xdr:rowOff>
                  </from>
                  <to>
                    <xdr:col>10</xdr:col>
                    <xdr:colOff>787400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10</xdr:col>
                    <xdr:colOff>558800</xdr:colOff>
                    <xdr:row>65</xdr:row>
                    <xdr:rowOff>0</xdr:rowOff>
                  </from>
                  <to>
                    <xdr:col>10</xdr:col>
                    <xdr:colOff>787400</xdr:colOff>
                    <xdr:row>66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J15" sqref="J15"/>
    </sheetView>
  </sheetViews>
  <sheetFormatPr defaultColWidth="9" defaultRowHeight="13.5"/>
  <cols>
    <col min="5" max="5" width="18.75" customWidth="1"/>
    <col min="6" max="6" width="10.875" customWidth="1"/>
    <col min="7" max="7" width="11.125" customWidth="1"/>
    <col min="10" max="10" width="14.75" customWidth="1"/>
  </cols>
  <sheetData>
    <row r="1" ht="30" spans="1:12">
      <c r="A1" s="149" t="s">
        <v>0</v>
      </c>
      <c r="B1" s="149" t="s">
        <v>1</v>
      </c>
      <c r="C1" s="149" t="s">
        <v>2</v>
      </c>
      <c r="D1" s="149" t="s">
        <v>3</v>
      </c>
      <c r="E1" s="149" t="s">
        <v>4</v>
      </c>
      <c r="F1" s="150" t="s">
        <v>5</v>
      </c>
      <c r="G1" s="130" t="s">
        <v>6</v>
      </c>
      <c r="H1" s="137" t="s">
        <v>7</v>
      </c>
      <c r="I1" s="137" t="s">
        <v>8</v>
      </c>
      <c r="J1" s="137" t="s">
        <v>9</v>
      </c>
      <c r="K1" s="158" t="s">
        <v>10</v>
      </c>
      <c r="L1" s="149" t="s">
        <v>12</v>
      </c>
    </row>
    <row r="2" ht="15.75" spans="1:12">
      <c r="A2" s="151" t="s">
        <v>103</v>
      </c>
      <c r="B2" s="151" t="s">
        <v>18</v>
      </c>
      <c r="C2" s="151" t="s">
        <v>19</v>
      </c>
      <c r="D2" s="151" t="s">
        <v>20</v>
      </c>
      <c r="E2" s="151" t="s">
        <v>21</v>
      </c>
      <c r="F2" s="152" t="s">
        <v>59</v>
      </c>
      <c r="G2" s="153" t="s">
        <v>60</v>
      </c>
      <c r="H2" s="152" t="s">
        <v>24</v>
      </c>
      <c r="I2" s="152" t="s">
        <v>25</v>
      </c>
      <c r="J2" s="159" t="s">
        <v>26</v>
      </c>
      <c r="K2" s="160">
        <v>300</v>
      </c>
      <c r="L2" s="161" t="s">
        <v>104</v>
      </c>
    </row>
    <row r="3" ht="30" spans="1:12">
      <c r="A3" s="151"/>
      <c r="B3" s="151"/>
      <c r="C3" s="151"/>
      <c r="D3" s="151"/>
      <c r="E3" s="151"/>
      <c r="F3" s="152"/>
      <c r="G3" s="153" t="s">
        <v>65</v>
      </c>
      <c r="H3" s="152" t="s">
        <v>37</v>
      </c>
      <c r="I3" s="152" t="s">
        <v>25</v>
      </c>
      <c r="J3" s="159" t="s">
        <v>26</v>
      </c>
      <c r="K3" s="160">
        <v>150</v>
      </c>
      <c r="L3" s="162"/>
    </row>
    <row r="4" ht="15.75" spans="1:12">
      <c r="A4" s="151"/>
      <c r="B4" s="151"/>
      <c r="C4" s="151"/>
      <c r="D4" s="151"/>
      <c r="E4" s="151"/>
      <c r="F4" s="154" t="s">
        <v>70</v>
      </c>
      <c r="G4" s="155" t="s">
        <v>71</v>
      </c>
      <c r="H4" s="154" t="s">
        <v>24</v>
      </c>
      <c r="I4" s="154" t="s">
        <v>25</v>
      </c>
      <c r="J4" s="163" t="s">
        <v>26</v>
      </c>
      <c r="K4" s="164">
        <v>200</v>
      </c>
      <c r="L4" s="162"/>
    </row>
    <row r="5" ht="15.75" spans="1:12">
      <c r="A5" s="151"/>
      <c r="B5" s="151"/>
      <c r="C5" s="151"/>
      <c r="D5" s="151"/>
      <c r="E5" s="151"/>
      <c r="F5" s="154"/>
      <c r="G5" s="155"/>
      <c r="H5" s="154"/>
      <c r="I5" s="154"/>
      <c r="J5" s="163"/>
      <c r="K5" s="164"/>
      <c r="L5" s="162"/>
    </row>
    <row r="6" ht="15.75" spans="1:12">
      <c r="A6" s="151"/>
      <c r="B6" s="151"/>
      <c r="C6" s="151"/>
      <c r="D6" s="151"/>
      <c r="E6" s="151"/>
      <c r="F6" s="154"/>
      <c r="G6" s="155" t="s">
        <v>73</v>
      </c>
      <c r="H6" s="154" t="s">
        <v>31</v>
      </c>
      <c r="I6" s="154" t="s">
        <v>25</v>
      </c>
      <c r="J6" s="163" t="s">
        <v>26</v>
      </c>
      <c r="K6" s="164">
        <v>700</v>
      </c>
      <c r="L6" s="162"/>
    </row>
    <row r="7" ht="15.75" spans="1:12">
      <c r="A7" s="151"/>
      <c r="B7" s="151"/>
      <c r="C7" s="151"/>
      <c r="D7" s="151"/>
      <c r="E7" s="151"/>
      <c r="F7" s="154"/>
      <c r="G7" s="155"/>
      <c r="H7" s="154"/>
      <c r="I7" s="154"/>
      <c r="J7" s="163"/>
      <c r="K7" s="164"/>
      <c r="L7" s="162"/>
    </row>
    <row r="8" ht="15.75" spans="1:12">
      <c r="A8" s="151"/>
      <c r="B8" s="151"/>
      <c r="C8" s="151"/>
      <c r="D8" s="151"/>
      <c r="E8" s="151"/>
      <c r="F8" s="154"/>
      <c r="G8" s="155" t="s">
        <v>75</v>
      </c>
      <c r="H8" s="154" t="s">
        <v>35</v>
      </c>
      <c r="I8" s="154" t="s">
        <v>25</v>
      </c>
      <c r="J8" s="163" t="s">
        <v>26</v>
      </c>
      <c r="K8" s="164">
        <v>400</v>
      </c>
      <c r="L8" s="162"/>
    </row>
    <row r="9" ht="30" spans="1:12">
      <c r="A9" s="151"/>
      <c r="B9" s="151"/>
      <c r="C9" s="151"/>
      <c r="D9" s="151"/>
      <c r="E9" s="151"/>
      <c r="F9" s="154"/>
      <c r="G9" s="155" t="s">
        <v>76</v>
      </c>
      <c r="H9" s="154" t="s">
        <v>37</v>
      </c>
      <c r="I9" s="154" t="s">
        <v>25</v>
      </c>
      <c r="J9" s="163" t="s">
        <v>26</v>
      </c>
      <c r="K9" s="164">
        <v>234</v>
      </c>
      <c r="L9" s="162"/>
    </row>
    <row r="10" ht="15" spans="1:12">
      <c r="A10" s="151"/>
      <c r="B10" s="151"/>
      <c r="C10" s="151"/>
      <c r="D10" s="151"/>
      <c r="E10" s="151"/>
      <c r="F10" s="156" t="s">
        <v>92</v>
      </c>
      <c r="G10" s="157" t="s">
        <v>93</v>
      </c>
      <c r="H10" s="157" t="s">
        <v>24</v>
      </c>
      <c r="I10" s="157" t="s">
        <v>25</v>
      </c>
      <c r="J10" s="157" t="s">
        <v>26</v>
      </c>
      <c r="K10" s="156">
        <v>180</v>
      </c>
      <c r="L10" s="165"/>
    </row>
  </sheetData>
  <mergeCells count="8">
    <mergeCell ref="A2:A10"/>
    <mergeCell ref="B2:B10"/>
    <mergeCell ref="C2:C10"/>
    <mergeCell ref="D2:D10"/>
    <mergeCell ref="E2:E10"/>
    <mergeCell ref="F2:F3"/>
    <mergeCell ref="F4:F9"/>
    <mergeCell ref="L2:L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8"/>
  <sheetViews>
    <sheetView view="pageBreakPreview" zoomScale="85" zoomScaleNormal="90" workbookViewId="0">
      <selection activeCell="E26" sqref="E26"/>
    </sheetView>
  </sheetViews>
  <sheetFormatPr defaultColWidth="9" defaultRowHeight="15" outlineLevelRow="7"/>
  <cols>
    <col min="1" max="1" width="1.66666666666667" style="77" customWidth="1"/>
    <col min="2" max="2" width="15.6666666666667" style="77" customWidth="1"/>
    <col min="3" max="3" width="21.4416666666667" style="77" customWidth="1"/>
    <col min="4" max="4" width="8.21666666666667" style="77" customWidth="1"/>
    <col min="5" max="5" width="33.3333333333333" style="77" customWidth="1"/>
    <col min="6" max="6" width="36.775" style="77" customWidth="1"/>
    <col min="7" max="7" width="18.2166666666667" style="124" customWidth="1"/>
    <col min="8" max="8" width="13.2333333333333" style="125" customWidth="1"/>
    <col min="9" max="11" width="10.6666666666667" style="124" customWidth="1"/>
    <col min="12" max="12" width="15.3333333333333" style="77" customWidth="1"/>
    <col min="13" max="13" width="13.775" style="77"/>
    <col min="14" max="14" width="17.8833333333333" style="77" customWidth="1"/>
    <col min="15" max="17" width="9" style="77" hidden="1" customWidth="1"/>
    <col min="18" max="18" width="12.775" style="77" hidden="1" customWidth="1"/>
    <col min="19" max="19" width="9" style="126" hidden="1" customWidth="1"/>
    <col min="20" max="16384" width="9" style="77"/>
  </cols>
  <sheetData>
    <row r="1" s="75" customFormat="1" ht="30" customHeight="1" spans="2:19">
      <c r="B1" s="79" t="s">
        <v>0</v>
      </c>
      <c r="C1" s="80" t="s">
        <v>1</v>
      </c>
      <c r="D1" s="80" t="s">
        <v>2</v>
      </c>
      <c r="E1" s="80" t="s">
        <v>3</v>
      </c>
      <c r="F1" s="80" t="s">
        <v>4</v>
      </c>
      <c r="G1" s="127" t="s">
        <v>5</v>
      </c>
      <c r="H1" s="128" t="s">
        <v>6</v>
      </c>
      <c r="I1" s="134" t="s">
        <v>7</v>
      </c>
      <c r="J1" s="134" t="s">
        <v>8</v>
      </c>
      <c r="K1" s="134" t="s">
        <v>9</v>
      </c>
      <c r="L1" s="135" t="s">
        <v>105</v>
      </c>
      <c r="M1" s="134" t="s">
        <v>106</v>
      </c>
      <c r="N1" s="80" t="s">
        <v>12</v>
      </c>
      <c r="O1" s="94" t="s">
        <v>13</v>
      </c>
      <c r="P1" s="136"/>
      <c r="Q1" s="145" t="s">
        <v>14</v>
      </c>
      <c r="S1" s="146"/>
    </row>
    <row r="2" s="76" customFormat="1" ht="18" customHeight="1" spans="2:19">
      <c r="B2" s="82" t="s">
        <v>58</v>
      </c>
      <c r="C2" s="83" t="s">
        <v>18</v>
      </c>
      <c r="D2" s="83" t="s">
        <v>19</v>
      </c>
      <c r="E2" s="83" t="s">
        <v>20</v>
      </c>
      <c r="F2" s="83" t="s">
        <v>21</v>
      </c>
      <c r="G2" s="129" t="s">
        <v>81</v>
      </c>
      <c r="H2" s="130" t="s">
        <v>82</v>
      </c>
      <c r="I2" s="137" t="s">
        <v>24</v>
      </c>
      <c r="J2" s="137" t="s">
        <v>25</v>
      </c>
      <c r="K2" s="138" t="s">
        <v>26</v>
      </c>
      <c r="L2" s="139">
        <v>290</v>
      </c>
      <c r="M2" s="140">
        <f t="shared" ref="M2:M11" si="0">ROUND(L2*1.03,)+10</f>
        <v>309</v>
      </c>
      <c r="N2" s="98" t="s">
        <v>107</v>
      </c>
      <c r="O2" s="99">
        <v>10</v>
      </c>
      <c r="P2" s="136"/>
      <c r="Q2" s="100">
        <f t="shared" ref="Q2:Q7" si="1">M2-L2</f>
        <v>19</v>
      </c>
      <c r="R2" s="147">
        <v>214</v>
      </c>
      <c r="S2" s="148" t="s">
        <v>60</v>
      </c>
    </row>
    <row r="3" s="76" customFormat="1" ht="18" customHeight="1" spans="2:19">
      <c r="B3" s="86"/>
      <c r="C3" s="87"/>
      <c r="D3" s="87"/>
      <c r="E3" s="87"/>
      <c r="F3" s="87"/>
      <c r="G3" s="131"/>
      <c r="H3" s="130" t="s">
        <v>83</v>
      </c>
      <c r="I3" s="137" t="s">
        <v>29</v>
      </c>
      <c r="J3" s="137" t="s">
        <v>25</v>
      </c>
      <c r="K3" s="138" t="s">
        <v>26</v>
      </c>
      <c r="L3" s="139">
        <v>1150</v>
      </c>
      <c r="M3" s="140">
        <f t="shared" si="0"/>
        <v>1195</v>
      </c>
      <c r="N3" s="101"/>
      <c r="O3" s="99">
        <v>10</v>
      </c>
      <c r="P3" s="136"/>
      <c r="Q3" s="100">
        <f t="shared" si="1"/>
        <v>45</v>
      </c>
      <c r="R3" s="147">
        <v>295</v>
      </c>
      <c r="S3" s="148" t="s">
        <v>61</v>
      </c>
    </row>
    <row r="4" s="76" customFormat="1" ht="18" customHeight="1" spans="2:19">
      <c r="B4" s="86"/>
      <c r="C4" s="87"/>
      <c r="D4" s="87"/>
      <c r="E4" s="87"/>
      <c r="F4" s="87"/>
      <c r="G4" s="131"/>
      <c r="H4" s="130" t="s">
        <v>84</v>
      </c>
      <c r="I4" s="137" t="s">
        <v>31</v>
      </c>
      <c r="J4" s="137" t="s">
        <v>25</v>
      </c>
      <c r="K4" s="138" t="s">
        <v>26</v>
      </c>
      <c r="L4" s="139">
        <v>2255</v>
      </c>
      <c r="M4" s="140">
        <f t="shared" si="0"/>
        <v>2333</v>
      </c>
      <c r="N4" s="101"/>
      <c r="O4" s="99">
        <v>15</v>
      </c>
      <c r="P4" s="136"/>
      <c r="Q4" s="100">
        <f t="shared" si="1"/>
        <v>78</v>
      </c>
      <c r="R4" s="147">
        <v>296</v>
      </c>
      <c r="S4" s="148" t="s">
        <v>62</v>
      </c>
    </row>
    <row r="5" s="76" customFormat="1" ht="18" customHeight="1" spans="2:19">
      <c r="B5" s="86"/>
      <c r="C5" s="87"/>
      <c r="D5" s="87"/>
      <c r="E5" s="87"/>
      <c r="F5" s="87"/>
      <c r="G5" s="131"/>
      <c r="H5" s="130" t="s">
        <v>85</v>
      </c>
      <c r="I5" s="137" t="s">
        <v>33</v>
      </c>
      <c r="J5" s="137" t="s">
        <v>25</v>
      </c>
      <c r="K5" s="138" t="s">
        <v>26</v>
      </c>
      <c r="L5" s="139">
        <v>1670</v>
      </c>
      <c r="M5" s="140">
        <f t="shared" si="0"/>
        <v>1730</v>
      </c>
      <c r="N5" s="101"/>
      <c r="O5" s="99">
        <v>10</v>
      </c>
      <c r="P5" s="136"/>
      <c r="Q5" s="100">
        <f t="shared" si="1"/>
        <v>60</v>
      </c>
      <c r="R5" s="147">
        <v>297</v>
      </c>
      <c r="S5" s="148" t="s">
        <v>63</v>
      </c>
    </row>
    <row r="6" s="76" customFormat="1" ht="18" customHeight="1" spans="2:19">
      <c r="B6" s="86"/>
      <c r="C6" s="87"/>
      <c r="D6" s="87"/>
      <c r="E6" s="87"/>
      <c r="F6" s="87"/>
      <c r="G6" s="131"/>
      <c r="H6" s="130" t="s">
        <v>86</v>
      </c>
      <c r="I6" s="137" t="s">
        <v>35</v>
      </c>
      <c r="J6" s="137" t="s">
        <v>25</v>
      </c>
      <c r="K6" s="138" t="s">
        <v>26</v>
      </c>
      <c r="L6" s="139">
        <v>599</v>
      </c>
      <c r="M6" s="140">
        <f t="shared" si="0"/>
        <v>627</v>
      </c>
      <c r="N6" s="101"/>
      <c r="O6" s="99">
        <v>10</v>
      </c>
      <c r="P6" s="136"/>
      <c r="Q6" s="100">
        <f t="shared" si="1"/>
        <v>28</v>
      </c>
      <c r="R6" s="147">
        <v>298</v>
      </c>
      <c r="S6" s="148" t="s">
        <v>64</v>
      </c>
    </row>
    <row r="7" s="76" customFormat="1" ht="18" customHeight="1" spans="2:19">
      <c r="B7" s="86"/>
      <c r="C7" s="87"/>
      <c r="D7" s="87"/>
      <c r="E7" s="87"/>
      <c r="F7" s="87"/>
      <c r="G7" s="131"/>
      <c r="H7" s="130" t="s">
        <v>87</v>
      </c>
      <c r="I7" s="137" t="s">
        <v>37</v>
      </c>
      <c r="J7" s="137" t="s">
        <v>25</v>
      </c>
      <c r="K7" s="138" t="s">
        <v>26</v>
      </c>
      <c r="L7" s="139">
        <v>243</v>
      </c>
      <c r="M7" s="140">
        <f t="shared" si="0"/>
        <v>260</v>
      </c>
      <c r="N7" s="101"/>
      <c r="O7" s="99">
        <v>10</v>
      </c>
      <c r="P7" s="136"/>
      <c r="Q7" s="100">
        <f t="shared" si="1"/>
        <v>17</v>
      </c>
      <c r="R7" s="147">
        <v>299</v>
      </c>
      <c r="S7" s="148" t="s">
        <v>65</v>
      </c>
    </row>
    <row r="8" s="77" customFormat="1" ht="18" customHeight="1" spans="2:19">
      <c r="B8" s="104"/>
      <c r="C8" s="105"/>
      <c r="D8" s="105"/>
      <c r="E8" s="105"/>
      <c r="F8" s="105" t="s">
        <v>57</v>
      </c>
      <c r="G8" s="132"/>
      <c r="H8" s="133"/>
      <c r="I8" s="132"/>
      <c r="J8" s="132"/>
      <c r="K8" s="141"/>
      <c r="L8" s="142"/>
      <c r="M8" s="143">
        <f>SUM(M2:M7)</f>
        <v>6454</v>
      </c>
      <c r="N8" s="105"/>
      <c r="O8" s="111"/>
      <c r="P8" s="144"/>
      <c r="Q8" s="100"/>
      <c r="S8" s="126"/>
    </row>
  </sheetData>
  <autoFilter xmlns:etc="http://www.wps.cn/officeDocument/2017/etCustomData" ref="A1:S8" etc:filterBottomFollowUsedRange="0">
    <extLst/>
  </autoFilter>
  <mergeCells count="7">
    <mergeCell ref="B2:B7"/>
    <mergeCell ref="C2:C7"/>
    <mergeCell ref="D2:D7"/>
    <mergeCell ref="E2:E7"/>
    <mergeCell ref="F2:F7"/>
    <mergeCell ref="G2:G7"/>
    <mergeCell ref="N2:N7"/>
  </mergeCells>
  <printOptions horizontalCentered="1"/>
  <pageMargins left="0" right="0" top="0.551181102362205" bottom="0.15748031496063" header="0.31496062992126" footer="0.31496062992126"/>
  <pageSetup paperSize="9" scale="65" fitToHeight="0" orientation="landscape" horizontalDpi="600" vertic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10</xdr:col>
                    <xdr:colOff>567690</xdr:colOff>
                    <xdr:row>8</xdr:row>
                    <xdr:rowOff>0</xdr:rowOff>
                  </from>
                  <to>
                    <xdr:col>10</xdr:col>
                    <xdr:colOff>796290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10</xdr:col>
                    <xdr:colOff>567690</xdr:colOff>
                    <xdr:row>8</xdr:row>
                    <xdr:rowOff>0</xdr:rowOff>
                  </from>
                  <to>
                    <xdr:col>10</xdr:col>
                    <xdr:colOff>796290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10</xdr:col>
                    <xdr:colOff>558800</xdr:colOff>
                    <xdr:row>8</xdr:row>
                    <xdr:rowOff>0</xdr:rowOff>
                  </from>
                  <to>
                    <xdr:col>10</xdr:col>
                    <xdr:colOff>787400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10</xdr:col>
                    <xdr:colOff>558800</xdr:colOff>
                    <xdr:row>8</xdr:row>
                    <xdr:rowOff>0</xdr:rowOff>
                  </from>
                  <to>
                    <xdr:col>10</xdr:col>
                    <xdr:colOff>787400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10</xdr:col>
                    <xdr:colOff>567690</xdr:colOff>
                    <xdr:row>8</xdr:row>
                    <xdr:rowOff>0</xdr:rowOff>
                  </from>
                  <to>
                    <xdr:col>10</xdr:col>
                    <xdr:colOff>796290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567690</xdr:colOff>
                    <xdr:row>8</xdr:row>
                    <xdr:rowOff>0</xdr:rowOff>
                  </from>
                  <to>
                    <xdr:col>10</xdr:col>
                    <xdr:colOff>796290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10</xdr:col>
                    <xdr:colOff>558800</xdr:colOff>
                    <xdr:row>8</xdr:row>
                    <xdr:rowOff>0</xdr:rowOff>
                  </from>
                  <to>
                    <xdr:col>10</xdr:col>
                    <xdr:colOff>787400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10</xdr:col>
                    <xdr:colOff>558800</xdr:colOff>
                    <xdr:row>8</xdr:row>
                    <xdr:rowOff>0</xdr:rowOff>
                  </from>
                  <to>
                    <xdr:col>10</xdr:col>
                    <xdr:colOff>787400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8"/>
  <sheetViews>
    <sheetView workbookViewId="0">
      <selection activeCell="D30" sqref="D30"/>
    </sheetView>
  </sheetViews>
  <sheetFormatPr defaultColWidth="7.875" defaultRowHeight="15"/>
  <cols>
    <col min="1" max="1" width="17.2083333333333" style="112" customWidth="1"/>
    <col min="2" max="2" width="16.525" style="112" customWidth="1"/>
    <col min="3" max="3" width="15.3583333333333" style="112" customWidth="1"/>
    <col min="4" max="5" width="11.7583333333333" style="112" customWidth="1"/>
    <col min="6" max="6" width="9.43333333333333" style="112" customWidth="1"/>
    <col min="7" max="7" width="17.6916666666667" style="112" customWidth="1"/>
    <col min="8" max="9" width="8.16666666666667" style="112" customWidth="1"/>
    <col min="10" max="10" width="10.3083333333333" style="112" customWidth="1"/>
    <col min="11" max="11" width="8.16666666666667" style="112" customWidth="1"/>
    <col min="12" max="21" width="7.96666666666667" style="112" customWidth="1"/>
    <col min="22" max="16384" width="7.875" style="112"/>
  </cols>
  <sheetData>
    <row r="1" spans="1:21">
      <c r="A1" s="113" t="s">
        <v>108</v>
      </c>
      <c r="B1" s="114" t="s">
        <v>109</v>
      </c>
      <c r="C1" s="114" t="s">
        <v>110</v>
      </c>
      <c r="D1" s="114" t="s">
        <v>111</v>
      </c>
      <c r="E1" s="114"/>
      <c r="F1" s="114" t="s">
        <v>112</v>
      </c>
      <c r="G1" s="114" t="s">
        <v>113</v>
      </c>
      <c r="H1" s="114" t="s">
        <v>114</v>
      </c>
      <c r="I1" s="114" t="s">
        <v>115</v>
      </c>
      <c r="J1" s="114" t="s">
        <v>116</v>
      </c>
      <c r="K1" s="114" t="s">
        <v>117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ht="13.95" customHeight="1" spans="1:21">
      <c r="A2" s="114"/>
      <c r="B2" s="114"/>
      <c r="C2" s="114"/>
      <c r="D2" s="115"/>
      <c r="E2" s="115"/>
      <c r="F2" s="115"/>
      <c r="G2" s="115">
        <v>5956</v>
      </c>
      <c r="H2" s="115">
        <v>4.86</v>
      </c>
      <c r="I2" s="115">
        <v>4.46</v>
      </c>
      <c r="J2" s="115" t="s">
        <v>118</v>
      </c>
      <c r="K2" s="115">
        <v>0.014</v>
      </c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ht="12" customHeight="1" spans="1:21">
      <c r="A3" s="116" t="s">
        <v>119</v>
      </c>
      <c r="B3" s="115" t="s">
        <v>24</v>
      </c>
      <c r="C3" s="115" t="s">
        <v>120</v>
      </c>
      <c r="D3" s="115" t="s">
        <v>121</v>
      </c>
      <c r="E3" s="117" t="s">
        <v>122</v>
      </c>
      <c r="F3" s="115">
        <v>815</v>
      </c>
      <c r="G3" s="115"/>
      <c r="H3" s="115"/>
      <c r="I3" s="115"/>
      <c r="J3" s="115"/>
      <c r="K3" s="115"/>
      <c r="L3" s="123"/>
      <c r="M3" s="123"/>
      <c r="N3" s="123"/>
      <c r="O3" s="123"/>
      <c r="P3" s="123"/>
      <c r="Q3" s="123"/>
      <c r="R3" s="123"/>
      <c r="S3" s="123"/>
      <c r="T3" s="123"/>
      <c r="U3" s="123"/>
    </row>
    <row r="4" spans="1:21">
      <c r="A4" s="118"/>
      <c r="B4" s="115" t="s">
        <v>29</v>
      </c>
      <c r="C4" s="115" t="s">
        <v>120</v>
      </c>
      <c r="D4" s="115" t="s">
        <v>123</v>
      </c>
      <c r="E4" s="119"/>
      <c r="F4" s="115">
        <v>1333</v>
      </c>
      <c r="G4" s="115"/>
      <c r="H4" s="115"/>
      <c r="I4" s="115"/>
      <c r="J4" s="115"/>
      <c r="K4" s="115"/>
      <c r="L4" s="123"/>
      <c r="M4" s="123"/>
      <c r="N4" s="123"/>
      <c r="O4" s="123"/>
      <c r="P4" s="123"/>
      <c r="Q4" s="123"/>
      <c r="R4" s="123"/>
      <c r="S4" s="123"/>
      <c r="T4" s="123"/>
      <c r="U4" s="123"/>
    </row>
    <row r="5" spans="1:21">
      <c r="A5" s="118"/>
      <c r="B5" s="115" t="s">
        <v>31</v>
      </c>
      <c r="C5" s="115" t="s">
        <v>120</v>
      </c>
      <c r="D5" s="115" t="s">
        <v>124</v>
      </c>
      <c r="E5" s="119"/>
      <c r="F5" s="115">
        <v>1562</v>
      </c>
      <c r="G5" s="115"/>
      <c r="H5" s="115"/>
      <c r="I5" s="115"/>
      <c r="J5" s="115"/>
      <c r="K5" s="115"/>
      <c r="L5" s="123"/>
      <c r="M5" s="123"/>
      <c r="N5" s="123"/>
      <c r="O5" s="123"/>
      <c r="P5" s="123"/>
      <c r="Q5" s="123"/>
      <c r="R5" s="123"/>
      <c r="S5" s="123"/>
      <c r="T5" s="123"/>
      <c r="U5" s="123"/>
    </row>
    <row r="6" spans="1:21">
      <c r="A6" s="118"/>
      <c r="B6" s="115" t="s">
        <v>33</v>
      </c>
      <c r="C6" s="115" t="s">
        <v>120</v>
      </c>
      <c r="D6" s="115" t="s">
        <v>125</v>
      </c>
      <c r="E6" s="119"/>
      <c r="F6" s="115">
        <v>1103</v>
      </c>
      <c r="G6" s="115"/>
      <c r="H6" s="115"/>
      <c r="I6" s="115"/>
      <c r="J6" s="115"/>
      <c r="K6" s="115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spans="1:21">
      <c r="A7" s="118"/>
      <c r="B7" s="115" t="s">
        <v>35</v>
      </c>
      <c r="C7" s="115" t="s">
        <v>120</v>
      </c>
      <c r="D7" s="115" t="s">
        <v>126</v>
      </c>
      <c r="E7" s="119"/>
      <c r="F7" s="115">
        <v>642</v>
      </c>
      <c r="G7" s="115"/>
      <c r="H7" s="115"/>
      <c r="I7" s="115"/>
      <c r="J7" s="115"/>
      <c r="K7" s="115"/>
      <c r="L7" s="123"/>
      <c r="M7" s="123"/>
      <c r="N7" s="123"/>
      <c r="O7" s="123"/>
      <c r="P7" s="123"/>
      <c r="Q7" s="123"/>
      <c r="R7" s="123"/>
      <c r="S7" s="123"/>
      <c r="T7" s="123"/>
      <c r="U7" s="123"/>
    </row>
    <row r="8" spans="1:21">
      <c r="A8" s="118"/>
      <c r="B8" s="115" t="s">
        <v>37</v>
      </c>
      <c r="C8" s="115" t="s">
        <v>120</v>
      </c>
      <c r="D8" s="115" t="s">
        <v>127</v>
      </c>
      <c r="E8" s="119"/>
      <c r="F8" s="115">
        <v>413</v>
      </c>
      <c r="G8" s="115"/>
      <c r="H8" s="115"/>
      <c r="I8" s="115"/>
      <c r="J8" s="115"/>
      <c r="K8" s="115"/>
      <c r="L8" s="123"/>
      <c r="M8" s="123"/>
      <c r="N8" s="123"/>
      <c r="O8" s="123"/>
      <c r="P8" s="123"/>
      <c r="Q8" s="123"/>
      <c r="R8" s="123"/>
      <c r="S8" s="123"/>
      <c r="T8" s="123"/>
      <c r="U8" s="123"/>
    </row>
    <row r="9" spans="1:21">
      <c r="A9" s="118"/>
      <c r="B9" s="115" t="s">
        <v>39</v>
      </c>
      <c r="C9" s="115" t="s">
        <v>120</v>
      </c>
      <c r="D9" s="115" t="s">
        <v>128</v>
      </c>
      <c r="E9" s="119"/>
      <c r="F9" s="115">
        <v>22</v>
      </c>
      <c r="G9" s="115"/>
      <c r="H9" s="115"/>
      <c r="I9" s="115"/>
      <c r="J9" s="115"/>
      <c r="K9" s="115"/>
      <c r="L9" s="123"/>
      <c r="M9" s="123"/>
      <c r="N9" s="123"/>
      <c r="O9" s="123"/>
      <c r="P9" s="123"/>
      <c r="Q9" s="123"/>
      <c r="R9" s="123"/>
      <c r="S9" s="123"/>
      <c r="T9" s="123"/>
      <c r="U9" s="123"/>
    </row>
    <row r="10" spans="1:21">
      <c r="A10" s="118"/>
      <c r="B10" s="115" t="s">
        <v>41</v>
      </c>
      <c r="C10" s="115" t="s">
        <v>120</v>
      </c>
      <c r="D10" s="115" t="s">
        <v>129</v>
      </c>
      <c r="E10" s="119"/>
      <c r="F10" s="115">
        <v>22</v>
      </c>
      <c r="G10" s="115"/>
      <c r="H10" s="115"/>
      <c r="I10" s="115"/>
      <c r="J10" s="115"/>
      <c r="K10" s="115"/>
      <c r="L10" s="123"/>
      <c r="M10" s="123"/>
      <c r="N10" s="123"/>
      <c r="O10" s="123"/>
      <c r="P10" s="123"/>
      <c r="Q10" s="123"/>
      <c r="R10" s="123"/>
      <c r="S10" s="123"/>
      <c r="T10" s="123"/>
      <c r="U10" s="123"/>
    </row>
    <row r="11" spans="1:21">
      <c r="A11" s="118"/>
      <c r="B11" s="115" t="s">
        <v>43</v>
      </c>
      <c r="C11" s="115" t="s">
        <v>120</v>
      </c>
      <c r="D11" s="115" t="s">
        <v>130</v>
      </c>
      <c r="E11" s="119"/>
      <c r="F11" s="115">
        <v>22</v>
      </c>
      <c r="G11" s="115"/>
      <c r="H11" s="115"/>
      <c r="I11" s="115"/>
      <c r="J11" s="115"/>
      <c r="K11" s="115"/>
      <c r="L11" s="123"/>
      <c r="M11" s="123"/>
      <c r="N11" s="123"/>
      <c r="O11" s="123"/>
      <c r="P11" s="123"/>
      <c r="Q11" s="123"/>
      <c r="R11" s="123"/>
      <c r="S11" s="123"/>
      <c r="T11" s="123"/>
      <c r="U11" s="123"/>
    </row>
    <row r="12" spans="1:21">
      <c r="A12" s="118"/>
      <c r="B12" s="115" t="s">
        <v>45</v>
      </c>
      <c r="C12" s="115" t="s">
        <v>120</v>
      </c>
      <c r="D12" s="115" t="s">
        <v>131</v>
      </c>
      <c r="E12" s="120"/>
      <c r="F12" s="115">
        <v>22</v>
      </c>
      <c r="G12" s="115"/>
      <c r="H12" s="115"/>
      <c r="I12" s="115"/>
      <c r="J12" s="115"/>
      <c r="K12" s="115"/>
      <c r="L12" s="123"/>
      <c r="M12" s="123"/>
      <c r="N12" s="123"/>
      <c r="O12" s="123"/>
      <c r="P12" s="123"/>
      <c r="Q12" s="123"/>
      <c r="R12" s="123"/>
      <c r="S12" s="123"/>
      <c r="T12" s="123"/>
      <c r="U12" s="123"/>
    </row>
    <row r="13" ht="13.95" customHeight="1" spans="1:21">
      <c r="A13" s="118"/>
      <c r="B13" s="114"/>
      <c r="C13" s="114"/>
      <c r="D13" s="115"/>
      <c r="E13" s="121"/>
      <c r="F13" s="115"/>
      <c r="G13" s="115">
        <v>5956</v>
      </c>
      <c r="H13" s="115">
        <v>4.92</v>
      </c>
      <c r="I13" s="115">
        <v>4.52</v>
      </c>
      <c r="J13" s="115" t="s">
        <v>118</v>
      </c>
      <c r="K13" s="115">
        <v>0.014</v>
      </c>
      <c r="L13" s="123"/>
      <c r="M13" s="123"/>
      <c r="N13" s="123"/>
      <c r="O13" s="123"/>
      <c r="P13" s="123"/>
      <c r="Q13" s="123"/>
      <c r="R13" s="123"/>
      <c r="S13" s="123"/>
      <c r="T13" s="123"/>
      <c r="U13" s="123"/>
    </row>
    <row r="14" ht="12" customHeight="1" spans="1:21">
      <c r="A14" s="118"/>
      <c r="B14" s="115" t="s">
        <v>24</v>
      </c>
      <c r="C14" s="115" t="s">
        <v>120</v>
      </c>
      <c r="D14" s="115" t="s">
        <v>132</v>
      </c>
      <c r="E14" s="116" t="s">
        <v>133</v>
      </c>
      <c r="F14" s="115">
        <v>815</v>
      </c>
      <c r="G14" s="115"/>
      <c r="H14" s="115"/>
      <c r="I14" s="115"/>
      <c r="J14" s="115"/>
      <c r="K14" s="115"/>
      <c r="L14" s="123"/>
      <c r="M14" s="123"/>
      <c r="N14" s="123"/>
      <c r="O14" s="123"/>
      <c r="P14" s="123"/>
      <c r="Q14" s="123"/>
      <c r="R14" s="123"/>
      <c r="S14" s="123"/>
      <c r="T14" s="123"/>
      <c r="U14" s="123"/>
    </row>
    <row r="15" spans="1:21">
      <c r="A15" s="118"/>
      <c r="B15" s="115" t="s">
        <v>29</v>
      </c>
      <c r="C15" s="115" t="s">
        <v>120</v>
      </c>
      <c r="D15" s="115" t="s">
        <v>134</v>
      </c>
      <c r="E15" s="119"/>
      <c r="F15" s="115">
        <v>1333</v>
      </c>
      <c r="G15" s="115"/>
      <c r="H15" s="115"/>
      <c r="I15" s="115"/>
      <c r="J15" s="115"/>
      <c r="K15" s="115"/>
      <c r="L15" s="123"/>
      <c r="M15" s="123"/>
      <c r="N15" s="123"/>
      <c r="O15" s="123"/>
      <c r="P15" s="123"/>
      <c r="Q15" s="123"/>
      <c r="R15" s="123"/>
      <c r="S15" s="123"/>
      <c r="T15" s="123"/>
      <c r="U15" s="123"/>
    </row>
    <row r="16" spans="1:21">
      <c r="A16" s="118"/>
      <c r="B16" s="115" t="s">
        <v>31</v>
      </c>
      <c r="C16" s="115" t="s">
        <v>120</v>
      </c>
      <c r="D16" s="115" t="s">
        <v>135</v>
      </c>
      <c r="E16" s="119"/>
      <c r="F16" s="115">
        <v>1562</v>
      </c>
      <c r="G16" s="115"/>
      <c r="H16" s="115"/>
      <c r="I16" s="115"/>
      <c r="J16" s="115"/>
      <c r="K16" s="115"/>
      <c r="L16" s="123"/>
      <c r="M16" s="123"/>
      <c r="N16" s="123"/>
      <c r="O16" s="123"/>
      <c r="P16" s="123"/>
      <c r="Q16" s="123"/>
      <c r="R16" s="123"/>
      <c r="S16" s="123"/>
      <c r="T16" s="123"/>
      <c r="U16" s="123"/>
    </row>
    <row r="17" spans="1:21">
      <c r="A17" s="118"/>
      <c r="B17" s="115" t="s">
        <v>33</v>
      </c>
      <c r="C17" s="115" t="s">
        <v>120</v>
      </c>
      <c r="D17" s="115" t="s">
        <v>136</v>
      </c>
      <c r="E17" s="119"/>
      <c r="F17" s="115">
        <v>1103</v>
      </c>
      <c r="G17" s="115"/>
      <c r="H17" s="115"/>
      <c r="I17" s="115"/>
      <c r="J17" s="115"/>
      <c r="K17" s="115"/>
      <c r="L17" s="123"/>
      <c r="M17" s="123"/>
      <c r="N17" s="123"/>
      <c r="O17" s="123"/>
      <c r="P17" s="123"/>
      <c r="Q17" s="123"/>
      <c r="R17" s="123"/>
      <c r="S17" s="123"/>
      <c r="T17" s="123"/>
      <c r="U17" s="123"/>
    </row>
    <row r="18" spans="1:21">
      <c r="A18" s="118"/>
      <c r="B18" s="115" t="s">
        <v>35</v>
      </c>
      <c r="C18" s="115" t="s">
        <v>120</v>
      </c>
      <c r="D18" s="115" t="s">
        <v>137</v>
      </c>
      <c r="E18" s="119"/>
      <c r="F18" s="115">
        <v>642</v>
      </c>
      <c r="G18" s="115"/>
      <c r="H18" s="115"/>
      <c r="I18" s="115"/>
      <c r="J18" s="115"/>
      <c r="K18" s="115"/>
      <c r="L18" s="123"/>
      <c r="M18" s="123"/>
      <c r="N18" s="123"/>
      <c r="O18" s="123"/>
      <c r="P18" s="123"/>
      <c r="Q18" s="123"/>
      <c r="R18" s="123"/>
      <c r="S18" s="123"/>
      <c r="T18" s="123"/>
      <c r="U18" s="123"/>
    </row>
    <row r="19" spans="1:21">
      <c r="A19" s="118"/>
      <c r="B19" s="115" t="s">
        <v>37</v>
      </c>
      <c r="C19" s="115" t="s">
        <v>120</v>
      </c>
      <c r="D19" s="115" t="s">
        <v>138</v>
      </c>
      <c r="E19" s="119"/>
      <c r="F19" s="115">
        <v>413</v>
      </c>
      <c r="G19" s="115"/>
      <c r="H19" s="115"/>
      <c r="I19" s="115"/>
      <c r="J19" s="115"/>
      <c r="K19" s="115"/>
      <c r="L19" s="123"/>
      <c r="M19" s="123"/>
      <c r="N19" s="123"/>
      <c r="O19" s="123"/>
      <c r="P19" s="123"/>
      <c r="Q19" s="123"/>
      <c r="R19" s="123"/>
      <c r="S19" s="123"/>
      <c r="T19" s="123"/>
      <c r="U19" s="123"/>
    </row>
    <row r="20" spans="1:21">
      <c r="A20" s="118"/>
      <c r="B20" s="115" t="s">
        <v>39</v>
      </c>
      <c r="C20" s="115" t="s">
        <v>120</v>
      </c>
      <c r="D20" s="115" t="s">
        <v>139</v>
      </c>
      <c r="E20" s="119"/>
      <c r="F20" s="115">
        <v>22</v>
      </c>
      <c r="G20" s="115"/>
      <c r="H20" s="115"/>
      <c r="I20" s="115"/>
      <c r="J20" s="115"/>
      <c r="K20" s="115"/>
      <c r="L20" s="123"/>
      <c r="M20" s="123"/>
      <c r="N20" s="123"/>
      <c r="O20" s="123"/>
      <c r="P20" s="123"/>
      <c r="Q20" s="123"/>
      <c r="R20" s="123"/>
      <c r="S20" s="123"/>
      <c r="T20" s="123"/>
      <c r="U20" s="123"/>
    </row>
    <row r="21" spans="1:21">
      <c r="A21" s="118"/>
      <c r="B21" s="115" t="s">
        <v>41</v>
      </c>
      <c r="C21" s="115" t="s">
        <v>120</v>
      </c>
      <c r="D21" s="115" t="s">
        <v>140</v>
      </c>
      <c r="E21" s="119"/>
      <c r="F21" s="115">
        <v>22</v>
      </c>
      <c r="G21" s="115"/>
      <c r="H21" s="115"/>
      <c r="I21" s="115"/>
      <c r="J21" s="115"/>
      <c r="K21" s="115"/>
      <c r="L21" s="123"/>
      <c r="M21" s="123"/>
      <c r="N21" s="123"/>
      <c r="O21" s="123"/>
      <c r="P21" s="123"/>
      <c r="Q21" s="123"/>
      <c r="R21" s="123"/>
      <c r="S21" s="123"/>
      <c r="T21" s="123"/>
      <c r="U21" s="123"/>
    </row>
    <row r="22" spans="1:21">
      <c r="A22" s="118"/>
      <c r="B22" s="115" t="s">
        <v>43</v>
      </c>
      <c r="C22" s="115" t="s">
        <v>120</v>
      </c>
      <c r="D22" s="115" t="s">
        <v>141</v>
      </c>
      <c r="E22" s="119"/>
      <c r="F22" s="115">
        <v>22</v>
      </c>
      <c r="G22" s="115"/>
      <c r="H22" s="115"/>
      <c r="I22" s="115"/>
      <c r="J22" s="115"/>
      <c r="K22" s="115"/>
      <c r="L22" s="123"/>
      <c r="M22" s="123"/>
      <c r="N22" s="123"/>
      <c r="O22" s="123"/>
      <c r="P22" s="123"/>
      <c r="Q22" s="123"/>
      <c r="R22" s="123"/>
      <c r="S22" s="123"/>
      <c r="T22" s="123"/>
      <c r="U22" s="123"/>
    </row>
    <row r="23" spans="1:21">
      <c r="A23" s="118"/>
      <c r="B23" s="115" t="s">
        <v>45</v>
      </c>
      <c r="C23" s="115" t="s">
        <v>120</v>
      </c>
      <c r="D23" s="115" t="s">
        <v>142</v>
      </c>
      <c r="E23" s="120"/>
      <c r="F23" s="115">
        <v>22</v>
      </c>
      <c r="G23" s="115"/>
      <c r="H23" s="115"/>
      <c r="I23" s="115"/>
      <c r="J23" s="115"/>
      <c r="K23" s="115"/>
      <c r="L23" s="123"/>
      <c r="M23" s="123"/>
      <c r="N23" s="123"/>
      <c r="O23" s="123"/>
      <c r="P23" s="123"/>
      <c r="Q23" s="123"/>
      <c r="R23" s="123"/>
      <c r="S23" s="123"/>
      <c r="T23" s="123"/>
      <c r="U23" s="123"/>
    </row>
    <row r="24" ht="13.95" customHeight="1" spans="1:21">
      <c r="A24" s="122"/>
      <c r="B24" s="114"/>
      <c r="C24" s="114"/>
      <c r="D24" s="115"/>
      <c r="E24" s="115"/>
      <c r="F24" s="115"/>
      <c r="G24" s="115">
        <v>4171</v>
      </c>
      <c r="H24" s="115">
        <v>3.44</v>
      </c>
      <c r="I24" s="115">
        <v>3.04</v>
      </c>
      <c r="J24" s="115" t="s">
        <v>118</v>
      </c>
      <c r="K24" s="115">
        <v>0.014</v>
      </c>
      <c r="L24" s="123"/>
      <c r="M24" s="123"/>
      <c r="N24" s="123"/>
      <c r="O24" s="123"/>
      <c r="P24" s="123"/>
      <c r="Q24" s="123"/>
      <c r="R24" s="123"/>
      <c r="S24" s="123"/>
      <c r="T24" s="123"/>
      <c r="U24" s="123"/>
    </row>
    <row r="25" ht="12" customHeight="1" spans="1:21">
      <c r="A25" s="116" t="s">
        <v>143</v>
      </c>
      <c r="B25" s="115" t="s">
        <v>24</v>
      </c>
      <c r="C25" s="115" t="s">
        <v>144</v>
      </c>
      <c r="D25" s="115" t="s">
        <v>145</v>
      </c>
      <c r="E25" s="117" t="s">
        <v>122</v>
      </c>
      <c r="F25" s="115">
        <v>525</v>
      </c>
      <c r="G25" s="115"/>
      <c r="H25" s="115"/>
      <c r="I25" s="115"/>
      <c r="J25" s="115"/>
      <c r="K25" s="115"/>
      <c r="L25" s="123"/>
      <c r="M25" s="123"/>
      <c r="N25" s="123"/>
      <c r="O25" s="123"/>
      <c r="P25" s="123"/>
      <c r="Q25" s="123"/>
      <c r="R25" s="123"/>
      <c r="S25" s="123"/>
      <c r="T25" s="123"/>
      <c r="U25" s="123"/>
    </row>
    <row r="26" spans="1:21">
      <c r="A26" s="118"/>
      <c r="B26" s="115" t="s">
        <v>29</v>
      </c>
      <c r="C26" s="115" t="s">
        <v>144</v>
      </c>
      <c r="D26" s="115" t="s">
        <v>146</v>
      </c>
      <c r="E26" s="119"/>
      <c r="F26" s="115">
        <v>921</v>
      </c>
      <c r="G26" s="115"/>
      <c r="H26" s="115"/>
      <c r="I26" s="115"/>
      <c r="J26" s="115"/>
      <c r="K26" s="115"/>
      <c r="L26" s="123"/>
      <c r="M26" s="123"/>
      <c r="N26" s="123"/>
      <c r="O26" s="123"/>
      <c r="P26" s="123"/>
      <c r="Q26" s="123"/>
      <c r="R26" s="123"/>
      <c r="S26" s="123"/>
      <c r="T26" s="123"/>
      <c r="U26" s="123"/>
    </row>
    <row r="27" spans="1:21">
      <c r="A27" s="118"/>
      <c r="B27" s="115" t="s">
        <v>31</v>
      </c>
      <c r="C27" s="115" t="s">
        <v>144</v>
      </c>
      <c r="D27" s="115" t="s">
        <v>147</v>
      </c>
      <c r="E27" s="119"/>
      <c r="F27" s="115">
        <v>1124</v>
      </c>
      <c r="G27" s="115"/>
      <c r="H27" s="115"/>
      <c r="I27" s="115"/>
      <c r="J27" s="115"/>
      <c r="K27" s="115"/>
      <c r="L27" s="123"/>
      <c r="M27" s="123"/>
      <c r="N27" s="123"/>
      <c r="O27" s="123"/>
      <c r="P27" s="123"/>
      <c r="Q27" s="123"/>
      <c r="R27" s="123"/>
      <c r="S27" s="123"/>
      <c r="T27" s="123"/>
      <c r="U27" s="123"/>
    </row>
    <row r="28" spans="1:21">
      <c r="A28" s="118"/>
      <c r="B28" s="115" t="s">
        <v>33</v>
      </c>
      <c r="C28" s="115" t="s">
        <v>144</v>
      </c>
      <c r="D28" s="115" t="s">
        <v>148</v>
      </c>
      <c r="E28" s="119"/>
      <c r="F28" s="115">
        <v>768</v>
      </c>
      <c r="G28" s="115"/>
      <c r="H28" s="115"/>
      <c r="I28" s="115"/>
      <c r="J28" s="115"/>
      <c r="K28" s="115"/>
      <c r="L28" s="123"/>
      <c r="M28" s="123"/>
      <c r="N28" s="123"/>
      <c r="O28" s="123"/>
      <c r="P28" s="123"/>
      <c r="Q28" s="123"/>
      <c r="R28" s="123"/>
      <c r="S28" s="123"/>
      <c r="T28" s="123"/>
      <c r="U28" s="123"/>
    </row>
    <row r="29" spans="1:21">
      <c r="A29" s="118"/>
      <c r="B29" s="115" t="s">
        <v>35</v>
      </c>
      <c r="C29" s="115" t="s">
        <v>144</v>
      </c>
      <c r="D29" s="115" t="s">
        <v>149</v>
      </c>
      <c r="E29" s="119"/>
      <c r="F29" s="115">
        <v>433</v>
      </c>
      <c r="G29" s="115"/>
      <c r="H29" s="115"/>
      <c r="I29" s="115"/>
      <c r="J29" s="115"/>
      <c r="K29" s="115"/>
      <c r="L29" s="123"/>
      <c r="M29" s="123"/>
      <c r="N29" s="123"/>
      <c r="O29" s="123"/>
      <c r="P29" s="123"/>
      <c r="Q29" s="123"/>
      <c r="R29" s="123"/>
      <c r="S29" s="123"/>
      <c r="T29" s="123"/>
      <c r="U29" s="123"/>
    </row>
    <row r="30" spans="1:21">
      <c r="A30" s="118"/>
      <c r="B30" s="115" t="s">
        <v>37</v>
      </c>
      <c r="C30" s="115" t="s">
        <v>144</v>
      </c>
      <c r="D30" s="115" t="s">
        <v>150</v>
      </c>
      <c r="E30" s="119"/>
      <c r="F30" s="115">
        <v>312</v>
      </c>
      <c r="G30" s="115"/>
      <c r="H30" s="115"/>
      <c r="I30" s="115"/>
      <c r="J30" s="115"/>
      <c r="K30" s="115"/>
      <c r="L30" s="123"/>
      <c r="M30" s="123"/>
      <c r="N30" s="123"/>
      <c r="O30" s="123"/>
      <c r="P30" s="123"/>
      <c r="Q30" s="123"/>
      <c r="R30" s="123"/>
      <c r="S30" s="123"/>
      <c r="T30" s="123"/>
      <c r="U30" s="123"/>
    </row>
    <row r="31" spans="1:21">
      <c r="A31" s="118"/>
      <c r="B31" s="115" t="s">
        <v>39</v>
      </c>
      <c r="C31" s="115" t="s">
        <v>144</v>
      </c>
      <c r="D31" s="115" t="s">
        <v>151</v>
      </c>
      <c r="E31" s="119"/>
      <c r="F31" s="115">
        <v>22</v>
      </c>
      <c r="G31" s="115"/>
      <c r="H31" s="115"/>
      <c r="I31" s="115"/>
      <c r="J31" s="115"/>
      <c r="K31" s="115"/>
      <c r="L31" s="123"/>
      <c r="M31" s="123"/>
      <c r="N31" s="123"/>
      <c r="O31" s="123"/>
      <c r="P31" s="123"/>
      <c r="Q31" s="123"/>
      <c r="R31" s="123"/>
      <c r="S31" s="123"/>
      <c r="T31" s="123"/>
      <c r="U31" s="123"/>
    </row>
    <row r="32" spans="1:21">
      <c r="A32" s="118"/>
      <c r="B32" s="115" t="s">
        <v>41</v>
      </c>
      <c r="C32" s="115" t="s">
        <v>144</v>
      </c>
      <c r="D32" s="115" t="s">
        <v>152</v>
      </c>
      <c r="E32" s="119"/>
      <c r="F32" s="115">
        <v>22</v>
      </c>
      <c r="G32" s="115"/>
      <c r="H32" s="115"/>
      <c r="I32" s="115"/>
      <c r="J32" s="115"/>
      <c r="K32" s="115"/>
      <c r="L32" s="123"/>
      <c r="M32" s="123"/>
      <c r="N32" s="123"/>
      <c r="O32" s="123"/>
      <c r="P32" s="123"/>
      <c r="Q32" s="123"/>
      <c r="R32" s="123"/>
      <c r="S32" s="123"/>
      <c r="T32" s="123"/>
      <c r="U32" s="123"/>
    </row>
    <row r="33" spans="1:21">
      <c r="A33" s="118"/>
      <c r="B33" s="115" t="s">
        <v>43</v>
      </c>
      <c r="C33" s="115" t="s">
        <v>144</v>
      </c>
      <c r="D33" s="115" t="s">
        <v>153</v>
      </c>
      <c r="E33" s="119"/>
      <c r="F33" s="115">
        <v>22</v>
      </c>
      <c r="G33" s="115"/>
      <c r="H33" s="115"/>
      <c r="I33" s="115"/>
      <c r="J33" s="115"/>
      <c r="K33" s="115"/>
      <c r="L33" s="123"/>
      <c r="M33" s="123"/>
      <c r="N33" s="123"/>
      <c r="O33" s="123"/>
      <c r="P33" s="123"/>
      <c r="Q33" s="123"/>
      <c r="R33" s="123"/>
      <c r="S33" s="123"/>
      <c r="T33" s="123"/>
      <c r="U33" s="123"/>
    </row>
    <row r="34" spans="1:21">
      <c r="A34" s="118"/>
      <c r="B34" s="115" t="s">
        <v>45</v>
      </c>
      <c r="C34" s="115" t="s">
        <v>144</v>
      </c>
      <c r="D34" s="115" t="s">
        <v>154</v>
      </c>
      <c r="E34" s="120"/>
      <c r="F34" s="115">
        <v>22</v>
      </c>
      <c r="G34" s="115"/>
      <c r="H34" s="115"/>
      <c r="I34" s="115"/>
      <c r="J34" s="115"/>
      <c r="K34" s="115"/>
      <c r="L34" s="123"/>
      <c r="M34" s="123"/>
      <c r="N34" s="123"/>
      <c r="O34" s="123"/>
      <c r="P34" s="123"/>
      <c r="Q34" s="123"/>
      <c r="R34" s="123"/>
      <c r="S34" s="123"/>
      <c r="T34" s="123"/>
      <c r="U34" s="123"/>
    </row>
    <row r="35" ht="13.95" customHeight="1" spans="1:21">
      <c r="A35" s="118"/>
      <c r="B35" s="114"/>
      <c r="C35" s="114"/>
      <c r="D35" s="115"/>
      <c r="E35" s="115"/>
      <c r="F35" s="115"/>
      <c r="G35" s="115">
        <v>4171</v>
      </c>
      <c r="H35" s="115">
        <v>3.58</v>
      </c>
      <c r="I35" s="115">
        <v>3.18</v>
      </c>
      <c r="J35" s="115" t="s">
        <v>118</v>
      </c>
      <c r="K35" s="115">
        <v>0.014</v>
      </c>
      <c r="L35" s="123"/>
      <c r="M35" s="123"/>
      <c r="N35" s="123"/>
      <c r="O35" s="123"/>
      <c r="P35" s="123"/>
      <c r="Q35" s="123"/>
      <c r="R35" s="123"/>
      <c r="S35" s="123"/>
      <c r="T35" s="123"/>
      <c r="U35" s="123"/>
    </row>
    <row r="36" ht="12" customHeight="1" spans="1:21">
      <c r="A36" s="118"/>
      <c r="B36" s="115" t="s">
        <v>24</v>
      </c>
      <c r="C36" s="115" t="s">
        <v>144</v>
      </c>
      <c r="D36" s="115" t="s">
        <v>155</v>
      </c>
      <c r="E36" s="116" t="s">
        <v>133</v>
      </c>
      <c r="F36" s="115">
        <v>525</v>
      </c>
      <c r="G36" s="115"/>
      <c r="H36" s="115"/>
      <c r="I36" s="115"/>
      <c r="J36" s="115"/>
      <c r="K36" s="115"/>
      <c r="L36" s="123"/>
      <c r="M36" s="123"/>
      <c r="N36" s="123"/>
      <c r="O36" s="123"/>
      <c r="P36" s="123"/>
      <c r="Q36" s="123"/>
      <c r="R36" s="123"/>
      <c r="S36" s="123"/>
      <c r="T36" s="123"/>
      <c r="U36" s="123"/>
    </row>
    <row r="37" spans="1:21">
      <c r="A37" s="118"/>
      <c r="B37" s="115" t="s">
        <v>29</v>
      </c>
      <c r="C37" s="115" t="s">
        <v>144</v>
      </c>
      <c r="D37" s="115" t="s">
        <v>156</v>
      </c>
      <c r="E37" s="119"/>
      <c r="F37" s="115">
        <v>921</v>
      </c>
      <c r="G37" s="115"/>
      <c r="H37" s="115"/>
      <c r="I37" s="115"/>
      <c r="J37" s="115"/>
      <c r="K37" s="115"/>
      <c r="L37" s="123"/>
      <c r="M37" s="123"/>
      <c r="N37" s="123"/>
      <c r="O37" s="123"/>
      <c r="P37" s="123"/>
      <c r="Q37" s="123"/>
      <c r="R37" s="123"/>
      <c r="S37" s="123"/>
      <c r="T37" s="123"/>
      <c r="U37" s="123"/>
    </row>
    <row r="38" spans="1:21">
      <c r="A38" s="118"/>
      <c r="B38" s="115" t="s">
        <v>31</v>
      </c>
      <c r="C38" s="115" t="s">
        <v>144</v>
      </c>
      <c r="D38" s="115" t="s">
        <v>157</v>
      </c>
      <c r="E38" s="119"/>
      <c r="F38" s="115">
        <v>1124</v>
      </c>
      <c r="G38" s="115"/>
      <c r="H38" s="115"/>
      <c r="I38" s="115"/>
      <c r="J38" s="115"/>
      <c r="K38" s="115"/>
      <c r="L38" s="123"/>
      <c r="M38" s="123"/>
      <c r="N38" s="123"/>
      <c r="O38" s="123"/>
      <c r="P38" s="123"/>
      <c r="Q38" s="123"/>
      <c r="R38" s="123"/>
      <c r="S38" s="123"/>
      <c r="T38" s="123"/>
      <c r="U38" s="123"/>
    </row>
    <row r="39" spans="1:21">
      <c r="A39" s="118"/>
      <c r="B39" s="115" t="s">
        <v>33</v>
      </c>
      <c r="C39" s="115" t="s">
        <v>144</v>
      </c>
      <c r="D39" s="115" t="s">
        <v>158</v>
      </c>
      <c r="E39" s="119"/>
      <c r="F39" s="115">
        <v>768</v>
      </c>
      <c r="G39" s="115"/>
      <c r="H39" s="115"/>
      <c r="I39" s="115"/>
      <c r="J39" s="115"/>
      <c r="K39" s="115"/>
      <c r="L39" s="123"/>
      <c r="M39" s="123"/>
      <c r="N39" s="123"/>
      <c r="O39" s="123"/>
      <c r="P39" s="123"/>
      <c r="Q39" s="123"/>
      <c r="R39" s="123"/>
      <c r="S39" s="123"/>
      <c r="T39" s="123"/>
      <c r="U39" s="123"/>
    </row>
    <row r="40" spans="1:21">
      <c r="A40" s="118"/>
      <c r="B40" s="115" t="s">
        <v>35</v>
      </c>
      <c r="C40" s="115" t="s">
        <v>144</v>
      </c>
      <c r="D40" s="115" t="s">
        <v>159</v>
      </c>
      <c r="E40" s="119"/>
      <c r="F40" s="115">
        <v>433</v>
      </c>
      <c r="G40" s="115"/>
      <c r="H40" s="115"/>
      <c r="I40" s="115"/>
      <c r="J40" s="115"/>
      <c r="K40" s="115"/>
      <c r="L40" s="123"/>
      <c r="M40" s="123"/>
      <c r="N40" s="123"/>
      <c r="O40" s="123"/>
      <c r="P40" s="123"/>
      <c r="Q40" s="123"/>
      <c r="R40" s="123"/>
      <c r="S40" s="123"/>
      <c r="T40" s="123"/>
      <c r="U40" s="123"/>
    </row>
    <row r="41" spans="1:21">
      <c r="A41" s="118"/>
      <c r="B41" s="115" t="s">
        <v>37</v>
      </c>
      <c r="C41" s="115" t="s">
        <v>144</v>
      </c>
      <c r="D41" s="115" t="s">
        <v>160</v>
      </c>
      <c r="E41" s="119"/>
      <c r="F41" s="115">
        <v>312</v>
      </c>
      <c r="G41" s="115"/>
      <c r="H41" s="115"/>
      <c r="I41" s="115"/>
      <c r="J41" s="115"/>
      <c r="K41" s="115"/>
      <c r="L41" s="123"/>
      <c r="M41" s="123"/>
      <c r="N41" s="123"/>
      <c r="O41" s="123"/>
      <c r="P41" s="123"/>
      <c r="Q41" s="123"/>
      <c r="R41" s="123"/>
      <c r="S41" s="123"/>
      <c r="T41" s="123"/>
      <c r="U41" s="123"/>
    </row>
    <row r="42" spans="1:21">
      <c r="A42" s="118"/>
      <c r="B42" s="115" t="s">
        <v>39</v>
      </c>
      <c r="C42" s="115" t="s">
        <v>144</v>
      </c>
      <c r="D42" s="115" t="s">
        <v>161</v>
      </c>
      <c r="E42" s="119"/>
      <c r="F42" s="115">
        <v>22</v>
      </c>
      <c r="G42" s="115"/>
      <c r="H42" s="115"/>
      <c r="I42" s="115"/>
      <c r="J42" s="115"/>
      <c r="K42" s="115"/>
      <c r="L42" s="123"/>
      <c r="M42" s="123"/>
      <c r="N42" s="123"/>
      <c r="O42" s="123"/>
      <c r="P42" s="123"/>
      <c r="Q42" s="123"/>
      <c r="R42" s="123"/>
      <c r="S42" s="123"/>
      <c r="T42" s="123"/>
      <c r="U42" s="123"/>
    </row>
    <row r="43" spans="1:21">
      <c r="A43" s="118"/>
      <c r="B43" s="115" t="s">
        <v>41</v>
      </c>
      <c r="C43" s="115" t="s">
        <v>144</v>
      </c>
      <c r="D43" s="115" t="s">
        <v>162</v>
      </c>
      <c r="E43" s="119"/>
      <c r="F43" s="115">
        <v>22</v>
      </c>
      <c r="G43" s="115"/>
      <c r="H43" s="115"/>
      <c r="I43" s="115"/>
      <c r="J43" s="115"/>
      <c r="K43" s="115"/>
      <c r="L43" s="123"/>
      <c r="M43" s="123"/>
      <c r="N43" s="123"/>
      <c r="O43" s="123"/>
      <c r="P43" s="123"/>
      <c r="Q43" s="123"/>
      <c r="R43" s="123"/>
      <c r="S43" s="123"/>
      <c r="T43" s="123"/>
      <c r="U43" s="123"/>
    </row>
    <row r="44" spans="1:21">
      <c r="A44" s="118"/>
      <c r="B44" s="115" t="s">
        <v>43</v>
      </c>
      <c r="C44" s="115" t="s">
        <v>144</v>
      </c>
      <c r="D44" s="115" t="s">
        <v>163</v>
      </c>
      <c r="E44" s="119"/>
      <c r="F44" s="115">
        <v>22</v>
      </c>
      <c r="G44" s="115"/>
      <c r="H44" s="115"/>
      <c r="I44" s="115"/>
      <c r="J44" s="115"/>
      <c r="K44" s="115"/>
      <c r="L44" s="123"/>
      <c r="M44" s="123"/>
      <c r="N44" s="123"/>
      <c r="O44" s="123"/>
      <c r="P44" s="123"/>
      <c r="Q44" s="123"/>
      <c r="R44" s="123"/>
      <c r="S44" s="123"/>
      <c r="T44" s="123"/>
      <c r="U44" s="123"/>
    </row>
    <row r="45" spans="1:21">
      <c r="A45" s="122"/>
      <c r="B45" s="115" t="s">
        <v>45</v>
      </c>
      <c r="C45" s="115" t="s">
        <v>144</v>
      </c>
      <c r="D45" s="115" t="s">
        <v>164</v>
      </c>
      <c r="E45" s="120"/>
      <c r="F45" s="115">
        <v>22</v>
      </c>
      <c r="G45" s="115"/>
      <c r="H45" s="115"/>
      <c r="I45" s="115"/>
      <c r="J45" s="115"/>
      <c r="K45" s="115"/>
      <c r="L45" s="123"/>
      <c r="M45" s="123"/>
      <c r="N45" s="123"/>
      <c r="O45" s="123"/>
      <c r="P45" s="123"/>
      <c r="Q45" s="123"/>
      <c r="R45" s="123"/>
      <c r="S45" s="123"/>
      <c r="T45" s="123"/>
      <c r="U45" s="123"/>
    </row>
    <row r="46" spans="1:21">
      <c r="A46" s="114" t="s">
        <v>165</v>
      </c>
      <c r="B46" s="114"/>
      <c r="C46" s="114" t="s">
        <v>166</v>
      </c>
      <c r="D46" s="114" t="s">
        <v>167</v>
      </c>
      <c r="E46" s="114"/>
      <c r="F46" s="114"/>
      <c r="G46" s="114"/>
      <c r="H46" s="114"/>
      <c r="I46" s="114"/>
      <c r="J46" s="114"/>
      <c r="K46" s="114"/>
      <c r="L46" s="123"/>
      <c r="M46" s="123"/>
      <c r="N46" s="123"/>
      <c r="O46" s="123"/>
      <c r="P46" s="123"/>
      <c r="Q46" s="123"/>
      <c r="R46" s="123"/>
      <c r="S46" s="123"/>
      <c r="T46" s="123"/>
      <c r="U46" s="123"/>
    </row>
    <row r="47" spans="1:21">
      <c r="A47" s="114" t="s">
        <v>168</v>
      </c>
      <c r="B47" s="114"/>
      <c r="C47" s="114" t="s">
        <v>169</v>
      </c>
      <c r="D47" s="114" t="s">
        <v>170</v>
      </c>
      <c r="E47" s="114"/>
      <c r="F47" s="114"/>
      <c r="G47" s="114"/>
      <c r="H47" s="114"/>
      <c r="I47" s="114"/>
      <c r="J47" s="114"/>
      <c r="K47" s="114"/>
      <c r="L47" s="123"/>
      <c r="M47" s="123"/>
      <c r="N47" s="123"/>
      <c r="O47" s="123"/>
      <c r="P47" s="123"/>
      <c r="Q47" s="123"/>
      <c r="R47" s="123"/>
      <c r="S47" s="123"/>
      <c r="T47" s="123"/>
      <c r="U47" s="123"/>
    </row>
    <row r="48" spans="1:21">
      <c r="A48" s="114"/>
      <c r="B48" s="114"/>
      <c r="C48" s="114" t="s">
        <v>171</v>
      </c>
      <c r="D48" s="114" t="s">
        <v>172</v>
      </c>
      <c r="E48" s="114"/>
      <c r="F48" s="114"/>
      <c r="G48" s="114"/>
      <c r="H48" s="114"/>
      <c r="I48" s="114"/>
      <c r="J48" s="114"/>
      <c r="K48" s="114"/>
      <c r="L48" s="123"/>
      <c r="M48" s="123"/>
      <c r="N48" s="123"/>
      <c r="O48" s="123"/>
      <c r="P48" s="123"/>
      <c r="Q48" s="123"/>
      <c r="R48" s="123"/>
      <c r="S48" s="123"/>
      <c r="T48" s="123"/>
      <c r="U48" s="123"/>
    </row>
    <row r="49" spans="1:21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</row>
    <row r="50" spans="1:21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</row>
    <row r="51" spans="1:21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</row>
    <row r="52" spans="1:21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</row>
    <row r="53" spans="1:21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</row>
    <row r="54" spans="1:21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</row>
    <row r="55" spans="1:21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</row>
    <row r="56" spans="1:21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</row>
    <row r="57" spans="1:21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</row>
    <row r="58" spans="1:21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</row>
  </sheetData>
  <mergeCells count="12">
    <mergeCell ref="A46:B46"/>
    <mergeCell ref="D46:K46"/>
    <mergeCell ref="A47:B47"/>
    <mergeCell ref="D47:K47"/>
    <mergeCell ref="A48:B48"/>
    <mergeCell ref="D48:K48"/>
    <mergeCell ref="A3:A24"/>
    <mergeCell ref="A25:A45"/>
    <mergeCell ref="E3:E12"/>
    <mergeCell ref="E14:E23"/>
    <mergeCell ref="E25:E34"/>
    <mergeCell ref="E36:E4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84"/>
  <sheetViews>
    <sheetView view="pageBreakPreview" zoomScale="70" zoomScaleNormal="90" workbookViewId="0">
      <selection activeCell="D2" sqref="D2:D71"/>
    </sheetView>
  </sheetViews>
  <sheetFormatPr defaultColWidth="9" defaultRowHeight="12"/>
  <cols>
    <col min="1" max="1" width="1.66666666666667" style="77" customWidth="1"/>
    <col min="2" max="2" width="15.6666666666667" style="77" customWidth="1"/>
    <col min="3" max="3" width="21.4416666666667" style="77" customWidth="1"/>
    <col min="4" max="4" width="5.66666666666667" style="77" customWidth="1"/>
    <col min="5" max="5" width="43.3333333333333" style="77" customWidth="1"/>
    <col min="6" max="6" width="36.775" style="77" customWidth="1"/>
    <col min="7" max="7" width="31.6666666666667" style="77" customWidth="1"/>
    <col min="8" max="8" width="15.1083333333333" style="78" customWidth="1"/>
    <col min="9" max="11" width="10.6666666666667" style="77" customWidth="1"/>
    <col min="12" max="12" width="9.55833333333333" style="77" hidden="1" customWidth="1"/>
    <col min="13" max="13" width="9" style="77"/>
    <col min="14" max="14" width="17.8833333333333" style="77" customWidth="1"/>
    <col min="15" max="17" width="9" style="77" hidden="1" customWidth="1"/>
    <col min="18" max="16384" width="9" style="77"/>
  </cols>
  <sheetData>
    <row r="1" s="75" customFormat="1" ht="30" customHeight="1" spans="2:15">
      <c r="B1" s="79" t="s">
        <v>0</v>
      </c>
      <c r="C1" s="80" t="s">
        <v>1</v>
      </c>
      <c r="D1" s="80" t="s">
        <v>2</v>
      </c>
      <c r="E1" s="80" t="s">
        <v>3</v>
      </c>
      <c r="F1" s="80" t="s">
        <v>4</v>
      </c>
      <c r="G1" s="80" t="s">
        <v>173</v>
      </c>
      <c r="H1" s="81" t="s">
        <v>6</v>
      </c>
      <c r="I1" s="80" t="s">
        <v>7</v>
      </c>
      <c r="J1" s="80" t="s">
        <v>8</v>
      </c>
      <c r="K1" s="80" t="s">
        <v>9</v>
      </c>
      <c r="L1" s="92" t="s">
        <v>10</v>
      </c>
      <c r="M1" s="93" t="s">
        <v>174</v>
      </c>
      <c r="N1" s="80" t="s">
        <v>175</v>
      </c>
      <c r="O1" s="94" t="s">
        <v>13</v>
      </c>
    </row>
    <row r="2" s="76" customFormat="1" ht="18" customHeight="1" spans="2:16">
      <c r="B2" s="82" t="s">
        <v>176</v>
      </c>
      <c r="C2" s="83" t="s">
        <v>177</v>
      </c>
      <c r="D2" s="83" t="s">
        <v>19</v>
      </c>
      <c r="E2" s="83" t="s">
        <v>178</v>
      </c>
      <c r="F2" s="83" t="s">
        <v>21</v>
      </c>
      <c r="G2" s="84" t="s">
        <v>179</v>
      </c>
      <c r="H2" s="85">
        <v>18004749</v>
      </c>
      <c r="I2" s="91" t="s">
        <v>24</v>
      </c>
      <c r="J2" s="91" t="s">
        <v>25</v>
      </c>
      <c r="K2" s="95" t="s">
        <v>26</v>
      </c>
      <c r="L2" s="96">
        <v>329</v>
      </c>
      <c r="M2" s="97">
        <f t="shared" ref="M2:M7" si="0">ROUND(L2*1.05,)</f>
        <v>345</v>
      </c>
      <c r="N2" s="98" t="s">
        <v>27</v>
      </c>
      <c r="O2" s="99">
        <v>10</v>
      </c>
      <c r="P2" s="100">
        <f t="shared" ref="P2:P65" si="1">M2-L2</f>
        <v>16</v>
      </c>
    </row>
    <row r="3" s="76" customFormat="1" ht="18" customHeight="1" spans="2:16">
      <c r="B3" s="86"/>
      <c r="C3" s="87"/>
      <c r="D3" s="87"/>
      <c r="E3" s="87"/>
      <c r="F3" s="87"/>
      <c r="G3" s="84" t="s">
        <v>179</v>
      </c>
      <c r="H3" s="85">
        <v>18008565</v>
      </c>
      <c r="I3" s="91" t="s">
        <v>29</v>
      </c>
      <c r="J3" s="91" t="s">
        <v>25</v>
      </c>
      <c r="K3" s="95" t="s">
        <v>26</v>
      </c>
      <c r="L3" s="96">
        <v>649</v>
      </c>
      <c r="M3" s="97">
        <f t="shared" si="0"/>
        <v>681</v>
      </c>
      <c r="N3" s="101"/>
      <c r="O3" s="99">
        <v>10</v>
      </c>
      <c r="P3" s="100">
        <f t="shared" si="1"/>
        <v>32</v>
      </c>
    </row>
    <row r="4" s="76" customFormat="1" ht="18" customHeight="1" spans="2:16">
      <c r="B4" s="86"/>
      <c r="C4" s="87"/>
      <c r="D4" s="87"/>
      <c r="E4" s="87"/>
      <c r="F4" s="87"/>
      <c r="G4" s="84" t="s">
        <v>179</v>
      </c>
      <c r="H4" s="85">
        <v>18003504</v>
      </c>
      <c r="I4" s="91" t="s">
        <v>31</v>
      </c>
      <c r="J4" s="91" t="s">
        <v>25</v>
      </c>
      <c r="K4" s="95" t="s">
        <v>26</v>
      </c>
      <c r="L4" s="96">
        <v>810</v>
      </c>
      <c r="M4" s="97">
        <f t="shared" si="0"/>
        <v>851</v>
      </c>
      <c r="N4" s="101"/>
      <c r="O4" s="99">
        <v>20</v>
      </c>
      <c r="P4" s="100">
        <f t="shared" si="1"/>
        <v>41</v>
      </c>
    </row>
    <row r="5" s="76" customFormat="1" ht="18" customHeight="1" spans="2:16">
      <c r="B5" s="86"/>
      <c r="C5" s="87"/>
      <c r="D5" s="87"/>
      <c r="E5" s="87"/>
      <c r="F5" s="87"/>
      <c r="G5" s="84" t="s">
        <v>179</v>
      </c>
      <c r="H5" s="85">
        <v>18008841</v>
      </c>
      <c r="I5" s="91" t="s">
        <v>33</v>
      </c>
      <c r="J5" s="91" t="s">
        <v>25</v>
      </c>
      <c r="K5" s="95" t="s">
        <v>26</v>
      </c>
      <c r="L5" s="96">
        <v>606</v>
      </c>
      <c r="M5" s="97">
        <f t="shared" si="0"/>
        <v>636</v>
      </c>
      <c r="N5" s="101"/>
      <c r="O5" s="99">
        <v>10</v>
      </c>
      <c r="P5" s="100">
        <f t="shared" si="1"/>
        <v>30</v>
      </c>
    </row>
    <row r="6" s="76" customFormat="1" ht="18" customHeight="1" spans="2:16">
      <c r="B6" s="86"/>
      <c r="C6" s="87"/>
      <c r="D6" s="87"/>
      <c r="E6" s="87"/>
      <c r="F6" s="87"/>
      <c r="G6" s="84" t="s">
        <v>179</v>
      </c>
      <c r="H6" s="85">
        <v>18004414</v>
      </c>
      <c r="I6" s="91" t="s">
        <v>35</v>
      </c>
      <c r="J6" s="91" t="s">
        <v>25</v>
      </c>
      <c r="K6" s="95" t="s">
        <v>26</v>
      </c>
      <c r="L6" s="96">
        <v>315</v>
      </c>
      <c r="M6" s="97">
        <f t="shared" si="0"/>
        <v>331</v>
      </c>
      <c r="N6" s="101"/>
      <c r="O6" s="99">
        <v>10</v>
      </c>
      <c r="P6" s="100">
        <f t="shared" si="1"/>
        <v>16</v>
      </c>
    </row>
    <row r="7" s="76" customFormat="1" ht="18" customHeight="1" spans="2:16">
      <c r="B7" s="86"/>
      <c r="C7" s="87"/>
      <c r="D7" s="87"/>
      <c r="E7" s="87"/>
      <c r="F7" s="87"/>
      <c r="G7" s="84" t="s">
        <v>179</v>
      </c>
      <c r="H7" s="85">
        <v>18007830</v>
      </c>
      <c r="I7" s="91" t="s">
        <v>37</v>
      </c>
      <c r="J7" s="91" t="s">
        <v>25</v>
      </c>
      <c r="K7" s="95" t="s">
        <v>26</v>
      </c>
      <c r="L7" s="96">
        <v>229</v>
      </c>
      <c r="M7" s="97">
        <f t="shared" si="0"/>
        <v>240</v>
      </c>
      <c r="N7" s="101"/>
      <c r="O7" s="99">
        <v>10</v>
      </c>
      <c r="P7" s="100">
        <f t="shared" si="1"/>
        <v>11</v>
      </c>
    </row>
    <row r="8" s="76" customFormat="1" ht="18" customHeight="1" spans="2:16">
      <c r="B8" s="86"/>
      <c r="C8" s="87"/>
      <c r="D8" s="87"/>
      <c r="E8" s="87"/>
      <c r="F8" s="87"/>
      <c r="G8" s="84" t="s">
        <v>179</v>
      </c>
      <c r="H8" s="85">
        <v>18007584</v>
      </c>
      <c r="I8" s="91" t="s">
        <v>39</v>
      </c>
      <c r="J8" s="91" t="s">
        <v>25</v>
      </c>
      <c r="K8" s="95" t="s">
        <v>26</v>
      </c>
      <c r="L8" s="96">
        <v>12</v>
      </c>
      <c r="M8" s="97">
        <f t="shared" ref="M8:M11" si="2">ROUND(L8*1.05,)+10</f>
        <v>23</v>
      </c>
      <c r="N8" s="101"/>
      <c r="O8" s="99">
        <v>5</v>
      </c>
      <c r="P8" s="100">
        <f t="shared" si="1"/>
        <v>11</v>
      </c>
    </row>
    <row r="9" s="76" customFormat="1" ht="18" customHeight="1" spans="2:16">
      <c r="B9" s="86"/>
      <c r="C9" s="87"/>
      <c r="D9" s="87"/>
      <c r="E9" s="87"/>
      <c r="F9" s="87"/>
      <c r="G9" s="84" t="s">
        <v>179</v>
      </c>
      <c r="H9" s="85">
        <v>18005771</v>
      </c>
      <c r="I9" s="91" t="s">
        <v>41</v>
      </c>
      <c r="J9" s="91" t="s">
        <v>25</v>
      </c>
      <c r="K9" s="95" t="s">
        <v>26</v>
      </c>
      <c r="L9" s="96">
        <v>14</v>
      </c>
      <c r="M9" s="97">
        <f t="shared" si="2"/>
        <v>25</v>
      </c>
      <c r="N9" s="101"/>
      <c r="O9" s="99">
        <v>5</v>
      </c>
      <c r="P9" s="100">
        <f t="shared" si="1"/>
        <v>11</v>
      </c>
    </row>
    <row r="10" s="76" customFormat="1" ht="18" customHeight="1" spans="2:16">
      <c r="B10" s="86"/>
      <c r="C10" s="87"/>
      <c r="D10" s="87"/>
      <c r="E10" s="87"/>
      <c r="F10" s="87"/>
      <c r="G10" s="84" t="s">
        <v>179</v>
      </c>
      <c r="H10" s="85">
        <v>18004917</v>
      </c>
      <c r="I10" s="91" t="s">
        <v>43</v>
      </c>
      <c r="J10" s="91" t="s">
        <v>25</v>
      </c>
      <c r="K10" s="95" t="s">
        <v>26</v>
      </c>
      <c r="L10" s="96">
        <v>12</v>
      </c>
      <c r="M10" s="97">
        <f t="shared" si="2"/>
        <v>23</v>
      </c>
      <c r="N10" s="101"/>
      <c r="O10" s="99">
        <v>5</v>
      </c>
      <c r="P10" s="100">
        <f t="shared" si="1"/>
        <v>11</v>
      </c>
    </row>
    <row r="11" s="76" customFormat="1" ht="18" customHeight="1" spans="2:16">
      <c r="B11" s="86"/>
      <c r="C11" s="87"/>
      <c r="D11" s="87"/>
      <c r="E11" s="87"/>
      <c r="F11" s="87"/>
      <c r="G11" s="84" t="s">
        <v>179</v>
      </c>
      <c r="H11" s="85">
        <v>18005252</v>
      </c>
      <c r="I11" s="91" t="s">
        <v>45</v>
      </c>
      <c r="J11" s="91" t="s">
        <v>25</v>
      </c>
      <c r="K11" s="95" t="s">
        <v>26</v>
      </c>
      <c r="L11" s="96">
        <v>12</v>
      </c>
      <c r="M11" s="97">
        <f t="shared" si="2"/>
        <v>23</v>
      </c>
      <c r="N11" s="101"/>
      <c r="O11" s="99">
        <v>5</v>
      </c>
      <c r="P11" s="100">
        <f t="shared" si="1"/>
        <v>11</v>
      </c>
    </row>
    <row r="12" s="76" customFormat="1" ht="18" customHeight="1" spans="2:16">
      <c r="B12" s="86"/>
      <c r="C12" s="87"/>
      <c r="D12" s="87"/>
      <c r="E12" s="87"/>
      <c r="F12" s="87"/>
      <c r="G12" s="88" t="s">
        <v>180</v>
      </c>
      <c r="H12" s="85">
        <v>18003436</v>
      </c>
      <c r="I12" s="91" t="s">
        <v>24</v>
      </c>
      <c r="J12" s="91" t="s">
        <v>25</v>
      </c>
      <c r="K12" s="95" t="s">
        <v>26</v>
      </c>
      <c r="L12" s="96">
        <v>3254</v>
      </c>
      <c r="M12" s="97">
        <f t="shared" ref="M12:M17" si="3">ROUND(L12*1.02,)</f>
        <v>3319</v>
      </c>
      <c r="N12" s="101"/>
      <c r="O12" s="99">
        <v>10</v>
      </c>
      <c r="P12" s="100">
        <f t="shared" si="1"/>
        <v>65</v>
      </c>
    </row>
    <row r="13" s="76" customFormat="1" ht="18" customHeight="1" spans="2:16">
      <c r="B13" s="86"/>
      <c r="C13" s="87"/>
      <c r="D13" s="87"/>
      <c r="E13" s="87"/>
      <c r="F13" s="87"/>
      <c r="G13" s="88" t="s">
        <v>180</v>
      </c>
      <c r="H13" s="85">
        <v>18003716</v>
      </c>
      <c r="I13" s="91" t="s">
        <v>29</v>
      </c>
      <c r="J13" s="91" t="s">
        <v>25</v>
      </c>
      <c r="K13" s="95" t="s">
        <v>26</v>
      </c>
      <c r="L13" s="96">
        <v>6426</v>
      </c>
      <c r="M13" s="97">
        <f t="shared" si="3"/>
        <v>6555</v>
      </c>
      <c r="N13" s="101"/>
      <c r="O13" s="99">
        <v>10</v>
      </c>
      <c r="P13" s="100">
        <f t="shared" si="1"/>
        <v>129</v>
      </c>
    </row>
    <row r="14" s="76" customFormat="1" ht="18" customHeight="1" spans="2:16">
      <c r="B14" s="86"/>
      <c r="C14" s="87"/>
      <c r="D14" s="87"/>
      <c r="E14" s="87"/>
      <c r="F14" s="87"/>
      <c r="G14" s="88" t="s">
        <v>180</v>
      </c>
      <c r="H14" s="85">
        <v>18003280</v>
      </c>
      <c r="I14" s="91" t="s">
        <v>31</v>
      </c>
      <c r="J14" s="91" t="s">
        <v>25</v>
      </c>
      <c r="K14" s="95" t="s">
        <v>26</v>
      </c>
      <c r="L14" s="96">
        <v>8021</v>
      </c>
      <c r="M14" s="97">
        <f t="shared" si="3"/>
        <v>8181</v>
      </c>
      <c r="N14" s="101"/>
      <c r="O14" s="99">
        <v>20</v>
      </c>
      <c r="P14" s="100">
        <f t="shared" si="1"/>
        <v>160.000000000001</v>
      </c>
    </row>
    <row r="15" s="76" customFormat="1" ht="18" customHeight="1" spans="2:16">
      <c r="B15" s="86"/>
      <c r="C15" s="87"/>
      <c r="D15" s="87"/>
      <c r="E15" s="87"/>
      <c r="F15" s="87"/>
      <c r="G15" s="88" t="s">
        <v>180</v>
      </c>
      <c r="H15" s="85">
        <v>18005908</v>
      </c>
      <c r="I15" s="91" t="s">
        <v>33</v>
      </c>
      <c r="J15" s="91" t="s">
        <v>25</v>
      </c>
      <c r="K15" s="95" t="s">
        <v>26</v>
      </c>
      <c r="L15" s="96">
        <v>5998</v>
      </c>
      <c r="M15" s="97">
        <f t="shared" si="3"/>
        <v>6118</v>
      </c>
      <c r="N15" s="101"/>
      <c r="O15" s="99">
        <v>10</v>
      </c>
      <c r="P15" s="100">
        <f t="shared" si="1"/>
        <v>120</v>
      </c>
    </row>
    <row r="16" s="76" customFormat="1" ht="18" customHeight="1" spans="2:16">
      <c r="B16" s="86"/>
      <c r="C16" s="87"/>
      <c r="D16" s="87"/>
      <c r="E16" s="87"/>
      <c r="F16" s="87"/>
      <c r="G16" s="88" t="s">
        <v>180</v>
      </c>
      <c r="H16" s="85">
        <v>18002106</v>
      </c>
      <c r="I16" s="91" t="s">
        <v>35</v>
      </c>
      <c r="J16" s="91" t="s">
        <v>25</v>
      </c>
      <c r="K16" s="95" t="s">
        <v>26</v>
      </c>
      <c r="L16" s="96">
        <v>3121</v>
      </c>
      <c r="M16" s="97">
        <f t="shared" si="3"/>
        <v>3183</v>
      </c>
      <c r="N16" s="101"/>
      <c r="O16" s="99">
        <v>10</v>
      </c>
      <c r="P16" s="100">
        <f t="shared" si="1"/>
        <v>62</v>
      </c>
    </row>
    <row r="17" s="76" customFormat="1" ht="18" customHeight="1" spans="2:16">
      <c r="B17" s="86"/>
      <c r="C17" s="87"/>
      <c r="D17" s="87"/>
      <c r="E17" s="87"/>
      <c r="F17" s="87"/>
      <c r="G17" s="88" t="s">
        <v>180</v>
      </c>
      <c r="H17" s="85">
        <v>18007010</v>
      </c>
      <c r="I17" s="91" t="s">
        <v>37</v>
      </c>
      <c r="J17" s="91" t="s">
        <v>25</v>
      </c>
      <c r="K17" s="95" t="s">
        <v>26</v>
      </c>
      <c r="L17" s="96">
        <v>2271</v>
      </c>
      <c r="M17" s="97">
        <f t="shared" si="3"/>
        <v>2316</v>
      </c>
      <c r="N17" s="101"/>
      <c r="O17" s="99">
        <v>10</v>
      </c>
      <c r="P17" s="100">
        <f t="shared" si="1"/>
        <v>45</v>
      </c>
    </row>
    <row r="18" s="76" customFormat="1" ht="18" customHeight="1" spans="2:16">
      <c r="B18" s="86"/>
      <c r="C18" s="87"/>
      <c r="D18" s="87"/>
      <c r="E18" s="87"/>
      <c r="F18" s="87"/>
      <c r="G18" s="88" t="s">
        <v>180</v>
      </c>
      <c r="H18" s="85">
        <v>18004817</v>
      </c>
      <c r="I18" s="91" t="s">
        <v>39</v>
      </c>
      <c r="J18" s="91" t="s">
        <v>25</v>
      </c>
      <c r="K18" s="95" t="s">
        <v>26</v>
      </c>
      <c r="L18" s="96">
        <v>49</v>
      </c>
      <c r="M18" s="97">
        <f t="shared" ref="M18:M21" si="4">ROUND(L18*1.05,)+10</f>
        <v>61</v>
      </c>
      <c r="N18" s="101"/>
      <c r="O18" s="99">
        <v>5</v>
      </c>
      <c r="P18" s="100">
        <f t="shared" si="1"/>
        <v>12</v>
      </c>
    </row>
    <row r="19" s="76" customFormat="1" ht="18" customHeight="1" spans="2:16">
      <c r="B19" s="86"/>
      <c r="C19" s="87"/>
      <c r="D19" s="87"/>
      <c r="E19" s="87"/>
      <c r="F19" s="87"/>
      <c r="G19" s="88" t="s">
        <v>180</v>
      </c>
      <c r="H19" s="85">
        <v>18002272</v>
      </c>
      <c r="I19" s="91" t="s">
        <v>41</v>
      </c>
      <c r="J19" s="91" t="s">
        <v>25</v>
      </c>
      <c r="K19" s="95" t="s">
        <v>26</v>
      </c>
      <c r="L19" s="96">
        <v>62</v>
      </c>
      <c r="M19" s="97">
        <f t="shared" si="4"/>
        <v>75</v>
      </c>
      <c r="N19" s="101"/>
      <c r="O19" s="99">
        <v>5</v>
      </c>
      <c r="P19" s="100">
        <f t="shared" si="1"/>
        <v>13</v>
      </c>
    </row>
    <row r="20" s="76" customFormat="1" ht="18" customHeight="1" spans="2:16">
      <c r="B20" s="86"/>
      <c r="C20" s="87"/>
      <c r="D20" s="87"/>
      <c r="E20" s="87"/>
      <c r="F20" s="87"/>
      <c r="G20" s="88" t="s">
        <v>180</v>
      </c>
      <c r="H20" s="85">
        <v>18004005</v>
      </c>
      <c r="I20" s="91" t="s">
        <v>43</v>
      </c>
      <c r="J20" s="91" t="s">
        <v>25</v>
      </c>
      <c r="K20" s="95" t="s">
        <v>26</v>
      </c>
      <c r="L20" s="96">
        <v>40</v>
      </c>
      <c r="M20" s="97">
        <f t="shared" si="4"/>
        <v>52</v>
      </c>
      <c r="N20" s="101"/>
      <c r="O20" s="99">
        <v>5</v>
      </c>
      <c r="P20" s="100">
        <f t="shared" si="1"/>
        <v>12</v>
      </c>
    </row>
    <row r="21" s="76" customFormat="1" ht="18" customHeight="1" spans="2:16">
      <c r="B21" s="86"/>
      <c r="C21" s="87"/>
      <c r="D21" s="87"/>
      <c r="E21" s="87"/>
      <c r="F21" s="87"/>
      <c r="G21" s="88" t="s">
        <v>180</v>
      </c>
      <c r="H21" s="85">
        <v>18002701</v>
      </c>
      <c r="I21" s="91" t="s">
        <v>45</v>
      </c>
      <c r="J21" s="91" t="s">
        <v>25</v>
      </c>
      <c r="K21" s="95" t="s">
        <v>26</v>
      </c>
      <c r="L21" s="96">
        <v>22</v>
      </c>
      <c r="M21" s="97">
        <f t="shared" si="4"/>
        <v>33</v>
      </c>
      <c r="N21" s="101"/>
      <c r="O21" s="99">
        <v>5</v>
      </c>
      <c r="P21" s="100">
        <f t="shared" si="1"/>
        <v>11</v>
      </c>
    </row>
    <row r="22" s="76" customFormat="1" ht="18" customHeight="1" spans="2:16">
      <c r="B22" s="86"/>
      <c r="C22" s="87"/>
      <c r="D22" s="87"/>
      <c r="E22" s="87"/>
      <c r="F22" s="87"/>
      <c r="G22" s="88" t="s">
        <v>181</v>
      </c>
      <c r="H22" s="85">
        <v>18002703</v>
      </c>
      <c r="I22" s="91" t="s">
        <v>24</v>
      </c>
      <c r="J22" s="91" t="s">
        <v>25</v>
      </c>
      <c r="K22" s="95" t="s">
        <v>26</v>
      </c>
      <c r="L22" s="96">
        <v>329</v>
      </c>
      <c r="M22" s="97">
        <f t="shared" ref="M22:M41" si="5">ROUND(L22*1.03,)+10</f>
        <v>349</v>
      </c>
      <c r="N22" s="101"/>
      <c r="O22" s="99">
        <v>10</v>
      </c>
      <c r="P22" s="100">
        <f t="shared" si="1"/>
        <v>20</v>
      </c>
    </row>
    <row r="23" s="76" customFormat="1" ht="18" customHeight="1" spans="2:16">
      <c r="B23" s="86"/>
      <c r="C23" s="87"/>
      <c r="D23" s="87"/>
      <c r="E23" s="87"/>
      <c r="F23" s="87"/>
      <c r="G23" s="88" t="s">
        <v>181</v>
      </c>
      <c r="H23" s="85">
        <v>18008211</v>
      </c>
      <c r="I23" s="91" t="s">
        <v>29</v>
      </c>
      <c r="J23" s="91" t="s">
        <v>25</v>
      </c>
      <c r="K23" s="95" t="s">
        <v>26</v>
      </c>
      <c r="L23" s="96">
        <v>649</v>
      </c>
      <c r="M23" s="97">
        <f t="shared" si="5"/>
        <v>678</v>
      </c>
      <c r="N23" s="101"/>
      <c r="O23" s="99">
        <v>10</v>
      </c>
      <c r="P23" s="100">
        <f t="shared" si="1"/>
        <v>29</v>
      </c>
    </row>
    <row r="24" s="76" customFormat="1" ht="18" customHeight="1" spans="2:16">
      <c r="B24" s="86"/>
      <c r="C24" s="87"/>
      <c r="D24" s="87"/>
      <c r="E24" s="87"/>
      <c r="F24" s="87"/>
      <c r="G24" s="88" t="s">
        <v>181</v>
      </c>
      <c r="H24" s="85">
        <v>18006734</v>
      </c>
      <c r="I24" s="91" t="s">
        <v>31</v>
      </c>
      <c r="J24" s="91" t="s">
        <v>25</v>
      </c>
      <c r="K24" s="95" t="s">
        <v>26</v>
      </c>
      <c r="L24" s="96">
        <v>810</v>
      </c>
      <c r="M24" s="97">
        <f t="shared" si="5"/>
        <v>844</v>
      </c>
      <c r="N24" s="101"/>
      <c r="O24" s="99">
        <v>20</v>
      </c>
      <c r="P24" s="100">
        <f t="shared" si="1"/>
        <v>34</v>
      </c>
    </row>
    <row r="25" s="76" customFormat="1" ht="18" customHeight="1" spans="2:16">
      <c r="B25" s="86"/>
      <c r="C25" s="87"/>
      <c r="D25" s="87"/>
      <c r="E25" s="87"/>
      <c r="F25" s="87"/>
      <c r="G25" s="88" t="s">
        <v>181</v>
      </c>
      <c r="H25" s="85">
        <v>18003534</v>
      </c>
      <c r="I25" s="91" t="s">
        <v>33</v>
      </c>
      <c r="J25" s="91" t="s">
        <v>25</v>
      </c>
      <c r="K25" s="95" t="s">
        <v>26</v>
      </c>
      <c r="L25" s="96">
        <v>606</v>
      </c>
      <c r="M25" s="97">
        <f t="shared" si="5"/>
        <v>634</v>
      </c>
      <c r="N25" s="101"/>
      <c r="O25" s="99">
        <v>10</v>
      </c>
      <c r="P25" s="100">
        <f t="shared" si="1"/>
        <v>28</v>
      </c>
    </row>
    <row r="26" s="76" customFormat="1" ht="18" customHeight="1" spans="2:16">
      <c r="B26" s="86"/>
      <c r="C26" s="87"/>
      <c r="D26" s="87"/>
      <c r="E26" s="87"/>
      <c r="F26" s="87"/>
      <c r="G26" s="88" t="s">
        <v>181</v>
      </c>
      <c r="H26" s="85">
        <v>18007821</v>
      </c>
      <c r="I26" s="91" t="s">
        <v>35</v>
      </c>
      <c r="J26" s="91" t="s">
        <v>25</v>
      </c>
      <c r="K26" s="95" t="s">
        <v>26</v>
      </c>
      <c r="L26" s="96">
        <v>315</v>
      </c>
      <c r="M26" s="97">
        <f t="shared" si="5"/>
        <v>334</v>
      </c>
      <c r="N26" s="101"/>
      <c r="O26" s="99">
        <v>10</v>
      </c>
      <c r="P26" s="100">
        <f t="shared" si="1"/>
        <v>19</v>
      </c>
    </row>
    <row r="27" s="76" customFormat="1" ht="18" customHeight="1" spans="2:16">
      <c r="B27" s="86"/>
      <c r="C27" s="87"/>
      <c r="D27" s="87"/>
      <c r="E27" s="87"/>
      <c r="F27" s="87"/>
      <c r="G27" s="88" t="s">
        <v>181</v>
      </c>
      <c r="H27" s="85">
        <v>18002449</v>
      </c>
      <c r="I27" s="91" t="s">
        <v>37</v>
      </c>
      <c r="J27" s="91" t="s">
        <v>25</v>
      </c>
      <c r="K27" s="95" t="s">
        <v>26</v>
      </c>
      <c r="L27" s="96">
        <v>229</v>
      </c>
      <c r="M27" s="97">
        <f t="shared" si="5"/>
        <v>246</v>
      </c>
      <c r="N27" s="101"/>
      <c r="O27" s="99">
        <v>10</v>
      </c>
      <c r="P27" s="100">
        <f t="shared" si="1"/>
        <v>17</v>
      </c>
    </row>
    <row r="28" s="76" customFormat="1" ht="18" customHeight="1" spans="2:16">
      <c r="B28" s="86"/>
      <c r="C28" s="87"/>
      <c r="D28" s="87"/>
      <c r="E28" s="87"/>
      <c r="F28" s="87"/>
      <c r="G28" s="88" t="s">
        <v>181</v>
      </c>
      <c r="H28" s="85">
        <v>18001990</v>
      </c>
      <c r="I28" s="91" t="s">
        <v>39</v>
      </c>
      <c r="J28" s="91" t="s">
        <v>25</v>
      </c>
      <c r="K28" s="95" t="s">
        <v>26</v>
      </c>
      <c r="L28" s="96">
        <v>12</v>
      </c>
      <c r="M28" s="97">
        <f t="shared" si="5"/>
        <v>22</v>
      </c>
      <c r="N28" s="101"/>
      <c r="O28" s="99">
        <v>5</v>
      </c>
      <c r="P28" s="100">
        <f t="shared" si="1"/>
        <v>10</v>
      </c>
    </row>
    <row r="29" s="76" customFormat="1" ht="18" customHeight="1" spans="2:16">
      <c r="B29" s="86"/>
      <c r="C29" s="87"/>
      <c r="D29" s="87"/>
      <c r="E29" s="87"/>
      <c r="F29" s="87"/>
      <c r="G29" s="88" t="s">
        <v>181</v>
      </c>
      <c r="H29" s="85">
        <v>18006899</v>
      </c>
      <c r="I29" s="91" t="s">
        <v>41</v>
      </c>
      <c r="J29" s="91" t="s">
        <v>25</v>
      </c>
      <c r="K29" s="95" t="s">
        <v>26</v>
      </c>
      <c r="L29" s="96">
        <v>14</v>
      </c>
      <c r="M29" s="97">
        <f t="shared" si="5"/>
        <v>24</v>
      </c>
      <c r="N29" s="101"/>
      <c r="O29" s="99">
        <v>5</v>
      </c>
      <c r="P29" s="100">
        <f t="shared" si="1"/>
        <v>10</v>
      </c>
    </row>
    <row r="30" s="76" customFormat="1" ht="18" customHeight="1" spans="2:16">
      <c r="B30" s="86"/>
      <c r="C30" s="87"/>
      <c r="D30" s="87"/>
      <c r="E30" s="87"/>
      <c r="F30" s="87"/>
      <c r="G30" s="88" t="s">
        <v>181</v>
      </c>
      <c r="H30" s="85">
        <v>18003685</v>
      </c>
      <c r="I30" s="91" t="s">
        <v>43</v>
      </c>
      <c r="J30" s="91" t="s">
        <v>25</v>
      </c>
      <c r="K30" s="95" t="s">
        <v>26</v>
      </c>
      <c r="L30" s="96">
        <v>12</v>
      </c>
      <c r="M30" s="97">
        <f t="shared" si="5"/>
        <v>22</v>
      </c>
      <c r="N30" s="101"/>
      <c r="O30" s="99">
        <v>5</v>
      </c>
      <c r="P30" s="100">
        <f t="shared" si="1"/>
        <v>10</v>
      </c>
    </row>
    <row r="31" s="76" customFormat="1" ht="18" customHeight="1" spans="2:16">
      <c r="B31" s="86"/>
      <c r="C31" s="87"/>
      <c r="D31" s="87"/>
      <c r="E31" s="87"/>
      <c r="F31" s="87"/>
      <c r="G31" s="88" t="s">
        <v>181</v>
      </c>
      <c r="H31" s="85">
        <v>18004356</v>
      </c>
      <c r="I31" s="91" t="s">
        <v>45</v>
      </c>
      <c r="J31" s="91" t="s">
        <v>25</v>
      </c>
      <c r="K31" s="95" t="s">
        <v>26</v>
      </c>
      <c r="L31" s="96">
        <v>12</v>
      </c>
      <c r="M31" s="97">
        <f t="shared" si="5"/>
        <v>22</v>
      </c>
      <c r="N31" s="101"/>
      <c r="O31" s="99">
        <v>5</v>
      </c>
      <c r="P31" s="100">
        <f t="shared" si="1"/>
        <v>10</v>
      </c>
    </row>
    <row r="32" s="76" customFormat="1" ht="18" customHeight="1" spans="2:16">
      <c r="B32" s="86"/>
      <c r="C32" s="87"/>
      <c r="D32" s="87"/>
      <c r="E32" s="87"/>
      <c r="F32" s="87"/>
      <c r="G32" s="89" t="s">
        <v>182</v>
      </c>
      <c r="H32" s="85">
        <v>18002505</v>
      </c>
      <c r="I32" s="91" t="s">
        <v>24</v>
      </c>
      <c r="J32" s="91" t="s">
        <v>25</v>
      </c>
      <c r="K32" s="95" t="s">
        <v>26</v>
      </c>
      <c r="L32" s="96">
        <v>2792</v>
      </c>
      <c r="M32" s="97">
        <f t="shared" si="5"/>
        <v>2886</v>
      </c>
      <c r="N32" s="101"/>
      <c r="O32" s="99">
        <v>10</v>
      </c>
      <c r="P32" s="100">
        <f t="shared" si="1"/>
        <v>94</v>
      </c>
    </row>
    <row r="33" s="76" customFormat="1" ht="18" customHeight="1" spans="2:16">
      <c r="B33" s="86"/>
      <c r="C33" s="87"/>
      <c r="D33" s="87"/>
      <c r="E33" s="87"/>
      <c r="F33" s="87"/>
      <c r="G33" s="89" t="s">
        <v>182</v>
      </c>
      <c r="H33" s="85">
        <v>18006579</v>
      </c>
      <c r="I33" s="91" t="s">
        <v>29</v>
      </c>
      <c r="J33" s="91" t="s">
        <v>25</v>
      </c>
      <c r="K33" s="95" t="s">
        <v>26</v>
      </c>
      <c r="L33" s="96">
        <v>5514</v>
      </c>
      <c r="M33" s="97">
        <f t="shared" si="5"/>
        <v>5689</v>
      </c>
      <c r="N33" s="101"/>
      <c r="O33" s="99">
        <v>10</v>
      </c>
      <c r="P33" s="100">
        <f t="shared" si="1"/>
        <v>175</v>
      </c>
    </row>
    <row r="34" s="76" customFormat="1" ht="18" customHeight="1" spans="2:16">
      <c r="B34" s="86"/>
      <c r="C34" s="87"/>
      <c r="D34" s="87"/>
      <c r="E34" s="87"/>
      <c r="F34" s="87"/>
      <c r="G34" s="89" t="s">
        <v>182</v>
      </c>
      <c r="H34" s="85">
        <v>18008634</v>
      </c>
      <c r="I34" s="91" t="s">
        <v>31</v>
      </c>
      <c r="J34" s="91" t="s">
        <v>25</v>
      </c>
      <c r="K34" s="95" t="s">
        <v>26</v>
      </c>
      <c r="L34" s="96">
        <v>6882</v>
      </c>
      <c r="M34" s="97">
        <f t="shared" si="5"/>
        <v>7098</v>
      </c>
      <c r="N34" s="101"/>
      <c r="O34" s="99">
        <v>20</v>
      </c>
      <c r="P34" s="100">
        <f t="shared" si="1"/>
        <v>216</v>
      </c>
    </row>
    <row r="35" s="76" customFormat="1" ht="18" customHeight="1" spans="2:16">
      <c r="B35" s="86"/>
      <c r="C35" s="87"/>
      <c r="D35" s="87"/>
      <c r="E35" s="87"/>
      <c r="F35" s="87"/>
      <c r="G35" s="89" t="s">
        <v>182</v>
      </c>
      <c r="H35" s="85">
        <v>18007376</v>
      </c>
      <c r="I35" s="91" t="s">
        <v>33</v>
      </c>
      <c r="J35" s="91" t="s">
        <v>25</v>
      </c>
      <c r="K35" s="95" t="s">
        <v>26</v>
      </c>
      <c r="L35" s="96">
        <v>5147</v>
      </c>
      <c r="M35" s="97">
        <f t="shared" si="5"/>
        <v>5311</v>
      </c>
      <c r="N35" s="101"/>
      <c r="O35" s="99">
        <v>10</v>
      </c>
      <c r="P35" s="100">
        <f t="shared" si="1"/>
        <v>164</v>
      </c>
    </row>
    <row r="36" s="76" customFormat="1" ht="18" customHeight="1" spans="2:16">
      <c r="B36" s="86"/>
      <c r="C36" s="87"/>
      <c r="D36" s="87"/>
      <c r="E36" s="87"/>
      <c r="F36" s="87"/>
      <c r="G36" s="89" t="s">
        <v>182</v>
      </c>
      <c r="H36" s="85">
        <v>18008349</v>
      </c>
      <c r="I36" s="91" t="s">
        <v>35</v>
      </c>
      <c r="J36" s="91" t="s">
        <v>25</v>
      </c>
      <c r="K36" s="95" t="s">
        <v>26</v>
      </c>
      <c r="L36" s="96">
        <v>2678</v>
      </c>
      <c r="M36" s="97">
        <f t="shared" si="5"/>
        <v>2768</v>
      </c>
      <c r="N36" s="101"/>
      <c r="O36" s="99">
        <v>10</v>
      </c>
      <c r="P36" s="100">
        <f t="shared" si="1"/>
        <v>90</v>
      </c>
    </row>
    <row r="37" s="76" customFormat="1" ht="18" customHeight="1" spans="2:16">
      <c r="B37" s="86"/>
      <c r="C37" s="87"/>
      <c r="D37" s="87"/>
      <c r="E37" s="87"/>
      <c r="F37" s="87"/>
      <c r="G37" s="89" t="s">
        <v>182</v>
      </c>
      <c r="H37" s="85">
        <v>18006392</v>
      </c>
      <c r="I37" s="91" t="s">
        <v>37</v>
      </c>
      <c r="J37" s="91" t="s">
        <v>25</v>
      </c>
      <c r="K37" s="95" t="s">
        <v>26</v>
      </c>
      <c r="L37" s="96">
        <v>1949</v>
      </c>
      <c r="M37" s="97">
        <f t="shared" si="5"/>
        <v>2017</v>
      </c>
      <c r="N37" s="101"/>
      <c r="O37" s="99">
        <v>10</v>
      </c>
      <c r="P37" s="100">
        <f t="shared" si="1"/>
        <v>68.0000000000002</v>
      </c>
    </row>
    <row r="38" s="76" customFormat="1" ht="18" customHeight="1" spans="2:16">
      <c r="B38" s="86"/>
      <c r="C38" s="87"/>
      <c r="D38" s="87"/>
      <c r="E38" s="87"/>
      <c r="F38" s="87"/>
      <c r="G38" s="89" t="s">
        <v>182</v>
      </c>
      <c r="H38" s="85">
        <v>18002296</v>
      </c>
      <c r="I38" s="91" t="s">
        <v>39</v>
      </c>
      <c r="J38" s="91" t="s">
        <v>25</v>
      </c>
      <c r="K38" s="95" t="s">
        <v>26</v>
      </c>
      <c r="L38" s="96">
        <v>42</v>
      </c>
      <c r="M38" s="97">
        <f t="shared" si="5"/>
        <v>53</v>
      </c>
      <c r="N38" s="101"/>
      <c r="O38" s="99">
        <v>5</v>
      </c>
      <c r="P38" s="100">
        <f t="shared" si="1"/>
        <v>11</v>
      </c>
    </row>
    <row r="39" s="76" customFormat="1" ht="18" customHeight="1" spans="2:16">
      <c r="B39" s="86"/>
      <c r="C39" s="87"/>
      <c r="D39" s="87"/>
      <c r="E39" s="87"/>
      <c r="F39" s="87"/>
      <c r="G39" s="89" t="s">
        <v>182</v>
      </c>
      <c r="H39" s="85">
        <v>18003446</v>
      </c>
      <c r="I39" s="91" t="s">
        <v>41</v>
      </c>
      <c r="J39" s="91" t="s">
        <v>25</v>
      </c>
      <c r="K39" s="95" t="s">
        <v>26</v>
      </c>
      <c r="L39" s="96">
        <v>53</v>
      </c>
      <c r="M39" s="97">
        <f t="shared" si="5"/>
        <v>65</v>
      </c>
      <c r="N39" s="101"/>
      <c r="O39" s="99">
        <v>5</v>
      </c>
      <c r="P39" s="100">
        <f t="shared" si="1"/>
        <v>12</v>
      </c>
    </row>
    <row r="40" s="76" customFormat="1" ht="18" customHeight="1" spans="2:16">
      <c r="B40" s="86"/>
      <c r="C40" s="87"/>
      <c r="D40" s="87"/>
      <c r="E40" s="87"/>
      <c r="F40" s="87"/>
      <c r="G40" s="89" t="s">
        <v>182</v>
      </c>
      <c r="H40" s="85">
        <v>18003024</v>
      </c>
      <c r="I40" s="91" t="s">
        <v>43</v>
      </c>
      <c r="J40" s="91" t="s">
        <v>25</v>
      </c>
      <c r="K40" s="95" t="s">
        <v>26</v>
      </c>
      <c r="L40" s="96">
        <v>34</v>
      </c>
      <c r="M40" s="97">
        <f t="shared" si="5"/>
        <v>45</v>
      </c>
      <c r="N40" s="101"/>
      <c r="O40" s="99">
        <v>5</v>
      </c>
      <c r="P40" s="100">
        <f t="shared" si="1"/>
        <v>11</v>
      </c>
    </row>
    <row r="41" s="76" customFormat="1" ht="18" customHeight="1" spans="2:16">
      <c r="B41" s="86"/>
      <c r="C41" s="87"/>
      <c r="D41" s="87"/>
      <c r="E41" s="87"/>
      <c r="F41" s="87"/>
      <c r="G41" s="89" t="s">
        <v>182</v>
      </c>
      <c r="H41" s="85">
        <v>18006350</v>
      </c>
      <c r="I41" s="91" t="s">
        <v>45</v>
      </c>
      <c r="J41" s="91" t="s">
        <v>25</v>
      </c>
      <c r="K41" s="95" t="s">
        <v>26</v>
      </c>
      <c r="L41" s="96">
        <v>19</v>
      </c>
      <c r="M41" s="97">
        <f t="shared" si="5"/>
        <v>30</v>
      </c>
      <c r="N41" s="101"/>
      <c r="O41" s="99">
        <v>5</v>
      </c>
      <c r="P41" s="100">
        <f t="shared" si="1"/>
        <v>11</v>
      </c>
    </row>
    <row r="42" s="76" customFormat="1" ht="18" customHeight="1" spans="2:16">
      <c r="B42" s="86"/>
      <c r="C42" s="87"/>
      <c r="D42" s="87"/>
      <c r="E42" s="87"/>
      <c r="F42" s="87"/>
      <c r="G42" s="90" t="s">
        <v>183</v>
      </c>
      <c r="H42" s="85">
        <v>18003038</v>
      </c>
      <c r="I42" s="91" t="s">
        <v>24</v>
      </c>
      <c r="J42" s="91" t="s">
        <v>25</v>
      </c>
      <c r="K42" s="95" t="s">
        <v>26</v>
      </c>
      <c r="L42" s="96">
        <v>4913</v>
      </c>
      <c r="M42" s="97">
        <f t="shared" ref="M42:M47" si="6">ROUND(L42*1.02,)</f>
        <v>5011</v>
      </c>
      <c r="N42" s="101"/>
      <c r="O42" s="99">
        <v>10</v>
      </c>
      <c r="P42" s="100">
        <f t="shared" si="1"/>
        <v>98</v>
      </c>
    </row>
    <row r="43" s="76" customFormat="1" ht="18" customHeight="1" spans="2:16">
      <c r="B43" s="86"/>
      <c r="C43" s="87"/>
      <c r="D43" s="87"/>
      <c r="E43" s="87"/>
      <c r="F43" s="87"/>
      <c r="G43" s="90" t="s">
        <v>183</v>
      </c>
      <c r="H43" s="85">
        <v>18005062</v>
      </c>
      <c r="I43" s="91" t="s">
        <v>29</v>
      </c>
      <c r="J43" s="91" t="s">
        <v>25</v>
      </c>
      <c r="K43" s="95" t="s">
        <v>26</v>
      </c>
      <c r="L43" s="96">
        <v>10377</v>
      </c>
      <c r="M43" s="97">
        <f t="shared" si="6"/>
        <v>10585</v>
      </c>
      <c r="N43" s="101"/>
      <c r="O43" s="99">
        <v>10</v>
      </c>
      <c r="P43" s="100">
        <f t="shared" si="1"/>
        <v>208</v>
      </c>
    </row>
    <row r="44" s="76" customFormat="1" ht="18" customHeight="1" spans="2:16">
      <c r="B44" s="86"/>
      <c r="C44" s="87"/>
      <c r="D44" s="87"/>
      <c r="E44" s="87"/>
      <c r="F44" s="87"/>
      <c r="G44" s="90" t="s">
        <v>183</v>
      </c>
      <c r="H44" s="85">
        <v>18008699</v>
      </c>
      <c r="I44" s="91" t="s">
        <v>31</v>
      </c>
      <c r="J44" s="91" t="s">
        <v>25</v>
      </c>
      <c r="K44" s="95" t="s">
        <v>26</v>
      </c>
      <c r="L44" s="96">
        <v>15456</v>
      </c>
      <c r="M44" s="97">
        <f t="shared" si="6"/>
        <v>15765</v>
      </c>
      <c r="N44" s="101"/>
      <c r="O44" s="99">
        <v>20</v>
      </c>
      <c r="P44" s="100">
        <f t="shared" si="1"/>
        <v>309.000000000002</v>
      </c>
    </row>
    <row r="45" s="76" customFormat="1" ht="18" customHeight="1" spans="2:16">
      <c r="B45" s="86"/>
      <c r="C45" s="87"/>
      <c r="D45" s="87"/>
      <c r="E45" s="87"/>
      <c r="F45" s="87"/>
      <c r="G45" s="90" t="s">
        <v>183</v>
      </c>
      <c r="H45" s="85">
        <v>18002260</v>
      </c>
      <c r="I45" s="91" t="s">
        <v>33</v>
      </c>
      <c r="J45" s="91" t="s">
        <v>25</v>
      </c>
      <c r="K45" s="95" t="s">
        <v>26</v>
      </c>
      <c r="L45" s="96">
        <v>12543</v>
      </c>
      <c r="M45" s="97">
        <f t="shared" si="6"/>
        <v>12794</v>
      </c>
      <c r="N45" s="101"/>
      <c r="O45" s="99">
        <v>10</v>
      </c>
      <c r="P45" s="100">
        <f t="shared" si="1"/>
        <v>251</v>
      </c>
    </row>
    <row r="46" s="76" customFormat="1" ht="18" customHeight="1" spans="2:16">
      <c r="B46" s="86"/>
      <c r="C46" s="87"/>
      <c r="D46" s="87"/>
      <c r="E46" s="87"/>
      <c r="F46" s="87"/>
      <c r="G46" s="90" t="s">
        <v>183</v>
      </c>
      <c r="H46" s="85">
        <v>18001991</v>
      </c>
      <c r="I46" s="91" t="s">
        <v>35</v>
      </c>
      <c r="J46" s="91" t="s">
        <v>25</v>
      </c>
      <c r="K46" s="95" t="s">
        <v>26</v>
      </c>
      <c r="L46" s="96">
        <v>6871</v>
      </c>
      <c r="M46" s="97">
        <f t="shared" si="6"/>
        <v>7008</v>
      </c>
      <c r="N46" s="101"/>
      <c r="O46" s="99">
        <v>10</v>
      </c>
      <c r="P46" s="100">
        <f t="shared" si="1"/>
        <v>137</v>
      </c>
    </row>
    <row r="47" s="76" customFormat="1" ht="18" customHeight="1" spans="2:16">
      <c r="B47" s="86"/>
      <c r="C47" s="87"/>
      <c r="D47" s="87"/>
      <c r="E47" s="87"/>
      <c r="F47" s="87"/>
      <c r="G47" s="90" t="s">
        <v>183</v>
      </c>
      <c r="H47" s="85">
        <v>18006801</v>
      </c>
      <c r="I47" s="91" t="s">
        <v>37</v>
      </c>
      <c r="J47" s="91" t="s">
        <v>25</v>
      </c>
      <c r="K47" s="95" t="s">
        <v>26</v>
      </c>
      <c r="L47" s="96">
        <v>5020</v>
      </c>
      <c r="M47" s="97">
        <f t="shared" si="6"/>
        <v>5120</v>
      </c>
      <c r="N47" s="101"/>
      <c r="O47" s="99">
        <v>10</v>
      </c>
      <c r="P47" s="100">
        <f t="shared" si="1"/>
        <v>100</v>
      </c>
    </row>
    <row r="48" s="76" customFormat="1" ht="18" customHeight="1" spans="2:16">
      <c r="B48" s="86"/>
      <c r="C48" s="87"/>
      <c r="D48" s="87"/>
      <c r="E48" s="87"/>
      <c r="F48" s="87"/>
      <c r="G48" s="90" t="s">
        <v>183</v>
      </c>
      <c r="H48" s="85">
        <v>18005481</v>
      </c>
      <c r="I48" s="91" t="s">
        <v>39</v>
      </c>
      <c r="J48" s="91" t="s">
        <v>25</v>
      </c>
      <c r="K48" s="95" t="s">
        <v>26</v>
      </c>
      <c r="L48" s="96">
        <v>92</v>
      </c>
      <c r="M48" s="97">
        <f t="shared" ref="M48:M51" si="7">ROUND(L48*1.03,)+10</f>
        <v>105</v>
      </c>
      <c r="N48" s="101"/>
      <c r="O48" s="99">
        <v>5</v>
      </c>
      <c r="P48" s="100">
        <f t="shared" si="1"/>
        <v>13</v>
      </c>
    </row>
    <row r="49" s="76" customFormat="1" ht="18" customHeight="1" spans="2:16">
      <c r="B49" s="86"/>
      <c r="C49" s="87"/>
      <c r="D49" s="87"/>
      <c r="E49" s="87"/>
      <c r="F49" s="87"/>
      <c r="G49" s="90" t="s">
        <v>183</v>
      </c>
      <c r="H49" s="85">
        <v>18008110</v>
      </c>
      <c r="I49" s="91" t="s">
        <v>41</v>
      </c>
      <c r="J49" s="91" t="s">
        <v>25</v>
      </c>
      <c r="K49" s="95" t="s">
        <v>26</v>
      </c>
      <c r="L49" s="96">
        <v>118</v>
      </c>
      <c r="M49" s="97">
        <f t="shared" si="7"/>
        <v>132</v>
      </c>
      <c r="N49" s="101"/>
      <c r="O49" s="99">
        <v>5</v>
      </c>
      <c r="P49" s="100">
        <f t="shared" si="1"/>
        <v>14</v>
      </c>
    </row>
    <row r="50" s="76" customFormat="1" ht="18" customHeight="1" spans="2:16">
      <c r="B50" s="86"/>
      <c r="C50" s="87"/>
      <c r="D50" s="87"/>
      <c r="E50" s="87"/>
      <c r="F50" s="87"/>
      <c r="G50" s="90" t="s">
        <v>183</v>
      </c>
      <c r="H50" s="85">
        <v>18006302</v>
      </c>
      <c r="I50" s="91" t="s">
        <v>43</v>
      </c>
      <c r="J50" s="91" t="s">
        <v>25</v>
      </c>
      <c r="K50" s="95" t="s">
        <v>26</v>
      </c>
      <c r="L50" s="96">
        <v>75</v>
      </c>
      <c r="M50" s="97">
        <f t="shared" si="7"/>
        <v>87</v>
      </c>
      <c r="N50" s="101"/>
      <c r="O50" s="99">
        <v>5</v>
      </c>
      <c r="P50" s="100">
        <f t="shared" si="1"/>
        <v>12</v>
      </c>
    </row>
    <row r="51" s="76" customFormat="1" ht="18" customHeight="1" spans="2:16">
      <c r="B51" s="86"/>
      <c r="C51" s="87"/>
      <c r="D51" s="87"/>
      <c r="E51" s="87"/>
      <c r="F51" s="87"/>
      <c r="G51" s="90" t="s">
        <v>183</v>
      </c>
      <c r="H51" s="85">
        <v>18004932</v>
      </c>
      <c r="I51" s="91" t="s">
        <v>45</v>
      </c>
      <c r="J51" s="91" t="s">
        <v>25</v>
      </c>
      <c r="K51" s="95" t="s">
        <v>26</v>
      </c>
      <c r="L51" s="96">
        <v>42</v>
      </c>
      <c r="M51" s="97">
        <f t="shared" si="7"/>
        <v>53</v>
      </c>
      <c r="N51" s="101"/>
      <c r="O51" s="99">
        <v>5</v>
      </c>
      <c r="P51" s="100">
        <f t="shared" si="1"/>
        <v>11</v>
      </c>
    </row>
    <row r="52" s="76" customFormat="1" ht="18" customHeight="1" spans="2:16">
      <c r="B52" s="86"/>
      <c r="C52" s="87"/>
      <c r="D52" s="87"/>
      <c r="E52" s="87"/>
      <c r="F52" s="87"/>
      <c r="G52" s="91" t="s">
        <v>184</v>
      </c>
      <c r="H52" s="85">
        <v>18008487</v>
      </c>
      <c r="I52" s="91" t="s">
        <v>24</v>
      </c>
      <c r="J52" s="91" t="s">
        <v>25</v>
      </c>
      <c r="K52" s="95" t="s">
        <v>26</v>
      </c>
      <c r="L52" s="96">
        <v>5687</v>
      </c>
      <c r="M52" s="97">
        <f t="shared" ref="M52:M57" si="8">ROUND(L52*1.02,)</f>
        <v>5801</v>
      </c>
      <c r="N52" s="101"/>
      <c r="O52" s="99">
        <v>10</v>
      </c>
      <c r="P52" s="100">
        <f t="shared" si="1"/>
        <v>114</v>
      </c>
    </row>
    <row r="53" s="76" customFormat="1" ht="18" customHeight="1" spans="2:16">
      <c r="B53" s="86"/>
      <c r="C53" s="87"/>
      <c r="D53" s="87"/>
      <c r="E53" s="87"/>
      <c r="F53" s="87"/>
      <c r="G53" s="91" t="s">
        <v>184</v>
      </c>
      <c r="H53" s="85">
        <v>18002757</v>
      </c>
      <c r="I53" s="91" t="s">
        <v>29</v>
      </c>
      <c r="J53" s="91" t="s">
        <v>25</v>
      </c>
      <c r="K53" s="95" t="s">
        <v>26</v>
      </c>
      <c r="L53" s="96">
        <v>11942</v>
      </c>
      <c r="M53" s="97">
        <f t="shared" si="8"/>
        <v>12181</v>
      </c>
      <c r="N53" s="101"/>
      <c r="O53" s="99">
        <v>10</v>
      </c>
      <c r="P53" s="100">
        <f t="shared" si="1"/>
        <v>239</v>
      </c>
    </row>
    <row r="54" s="76" customFormat="1" ht="18" customHeight="1" spans="2:16">
      <c r="B54" s="86"/>
      <c r="C54" s="87"/>
      <c r="D54" s="87"/>
      <c r="E54" s="87"/>
      <c r="F54" s="87"/>
      <c r="G54" s="91" t="s">
        <v>184</v>
      </c>
      <c r="H54" s="85">
        <v>18004872</v>
      </c>
      <c r="I54" s="91" t="s">
        <v>31</v>
      </c>
      <c r="J54" s="91" t="s">
        <v>25</v>
      </c>
      <c r="K54" s="95" t="s">
        <v>26</v>
      </c>
      <c r="L54" s="96">
        <v>14992</v>
      </c>
      <c r="M54" s="97">
        <f t="shared" si="8"/>
        <v>15292</v>
      </c>
      <c r="N54" s="101"/>
      <c r="O54" s="99">
        <v>20</v>
      </c>
      <c r="P54" s="100">
        <f t="shared" si="1"/>
        <v>300</v>
      </c>
    </row>
    <row r="55" s="76" customFormat="1" ht="18" customHeight="1" spans="2:16">
      <c r="B55" s="86"/>
      <c r="C55" s="87"/>
      <c r="D55" s="87"/>
      <c r="E55" s="87"/>
      <c r="F55" s="87"/>
      <c r="G55" s="91" t="s">
        <v>184</v>
      </c>
      <c r="H55" s="85">
        <v>18004137</v>
      </c>
      <c r="I55" s="91" t="s">
        <v>33</v>
      </c>
      <c r="J55" s="91" t="s">
        <v>25</v>
      </c>
      <c r="K55" s="95" t="s">
        <v>26</v>
      </c>
      <c r="L55" s="96">
        <v>10626</v>
      </c>
      <c r="M55" s="97">
        <f t="shared" si="8"/>
        <v>10839</v>
      </c>
      <c r="N55" s="101"/>
      <c r="O55" s="99">
        <v>10</v>
      </c>
      <c r="P55" s="100">
        <f t="shared" si="1"/>
        <v>213</v>
      </c>
    </row>
    <row r="56" s="76" customFormat="1" ht="18" customHeight="1" spans="2:16">
      <c r="B56" s="86"/>
      <c r="C56" s="87"/>
      <c r="D56" s="87"/>
      <c r="E56" s="87"/>
      <c r="F56" s="87"/>
      <c r="G56" s="91" t="s">
        <v>184</v>
      </c>
      <c r="H56" s="85">
        <v>18003357</v>
      </c>
      <c r="I56" s="91" t="s">
        <v>35</v>
      </c>
      <c r="J56" s="91" t="s">
        <v>25</v>
      </c>
      <c r="K56" s="95" t="s">
        <v>26</v>
      </c>
      <c r="L56" s="96">
        <v>5535</v>
      </c>
      <c r="M56" s="97">
        <f t="shared" si="8"/>
        <v>5646</v>
      </c>
      <c r="N56" s="101"/>
      <c r="O56" s="99">
        <v>10</v>
      </c>
      <c r="P56" s="100">
        <f t="shared" si="1"/>
        <v>111</v>
      </c>
    </row>
    <row r="57" s="76" customFormat="1" ht="18" customHeight="1" spans="2:16">
      <c r="B57" s="86"/>
      <c r="C57" s="87"/>
      <c r="D57" s="87"/>
      <c r="E57" s="87"/>
      <c r="F57" s="87"/>
      <c r="G57" s="91" t="s">
        <v>184</v>
      </c>
      <c r="H57" s="85">
        <v>18002512</v>
      </c>
      <c r="I57" s="91" t="s">
        <v>37</v>
      </c>
      <c r="J57" s="91" t="s">
        <v>25</v>
      </c>
      <c r="K57" s="95" t="s">
        <v>26</v>
      </c>
      <c r="L57" s="96">
        <v>3770</v>
      </c>
      <c r="M57" s="97">
        <f t="shared" si="8"/>
        <v>3845</v>
      </c>
      <c r="N57" s="101"/>
      <c r="O57" s="99">
        <v>10</v>
      </c>
      <c r="P57" s="100">
        <f t="shared" si="1"/>
        <v>75</v>
      </c>
    </row>
    <row r="58" s="76" customFormat="1" ht="18" customHeight="1" spans="2:16">
      <c r="B58" s="86"/>
      <c r="C58" s="87"/>
      <c r="D58" s="87"/>
      <c r="E58" s="87"/>
      <c r="F58" s="87"/>
      <c r="G58" s="91" t="s">
        <v>184</v>
      </c>
      <c r="H58" s="85">
        <v>18002148</v>
      </c>
      <c r="I58" s="91" t="s">
        <v>39</v>
      </c>
      <c r="J58" s="91" t="s">
        <v>25</v>
      </c>
      <c r="K58" s="95" t="s">
        <v>26</v>
      </c>
      <c r="L58" s="96">
        <v>88</v>
      </c>
      <c r="M58" s="97">
        <f t="shared" ref="M58:M71" si="9">ROUND(L58*1.03,)+10</f>
        <v>101</v>
      </c>
      <c r="N58" s="101"/>
      <c r="O58" s="99">
        <v>5</v>
      </c>
      <c r="P58" s="100">
        <f t="shared" si="1"/>
        <v>13</v>
      </c>
    </row>
    <row r="59" s="76" customFormat="1" ht="18" customHeight="1" spans="2:16">
      <c r="B59" s="86"/>
      <c r="C59" s="87"/>
      <c r="D59" s="87"/>
      <c r="E59" s="87"/>
      <c r="F59" s="87"/>
      <c r="G59" s="91" t="s">
        <v>184</v>
      </c>
      <c r="H59" s="85">
        <v>18004629</v>
      </c>
      <c r="I59" s="91" t="s">
        <v>41</v>
      </c>
      <c r="J59" s="91" t="s">
        <v>25</v>
      </c>
      <c r="K59" s="95" t="s">
        <v>26</v>
      </c>
      <c r="L59" s="96">
        <v>112</v>
      </c>
      <c r="M59" s="97">
        <f t="shared" si="9"/>
        <v>125</v>
      </c>
      <c r="N59" s="101"/>
      <c r="O59" s="99">
        <v>5</v>
      </c>
      <c r="P59" s="100">
        <f t="shared" si="1"/>
        <v>13</v>
      </c>
    </row>
    <row r="60" s="76" customFormat="1" ht="18" customHeight="1" spans="2:16">
      <c r="B60" s="86"/>
      <c r="C60" s="87"/>
      <c r="D60" s="87"/>
      <c r="E60" s="87"/>
      <c r="F60" s="87"/>
      <c r="G60" s="91" t="s">
        <v>184</v>
      </c>
      <c r="H60" s="85">
        <v>18004044</v>
      </c>
      <c r="I60" s="91" t="s">
        <v>43</v>
      </c>
      <c r="J60" s="91" t="s">
        <v>25</v>
      </c>
      <c r="K60" s="95" t="s">
        <v>26</v>
      </c>
      <c r="L60" s="96">
        <v>71</v>
      </c>
      <c r="M60" s="97">
        <f t="shared" si="9"/>
        <v>83</v>
      </c>
      <c r="N60" s="101"/>
      <c r="O60" s="99">
        <v>5</v>
      </c>
      <c r="P60" s="100">
        <f t="shared" si="1"/>
        <v>12</v>
      </c>
    </row>
    <row r="61" s="76" customFormat="1" ht="18" customHeight="1" spans="2:16">
      <c r="B61" s="86"/>
      <c r="C61" s="87"/>
      <c r="D61" s="87"/>
      <c r="E61" s="87"/>
      <c r="F61" s="87"/>
      <c r="G61" s="91" t="s">
        <v>184</v>
      </c>
      <c r="H61" s="85">
        <v>18008606</v>
      </c>
      <c r="I61" s="91" t="s">
        <v>45</v>
      </c>
      <c r="J61" s="91" t="s">
        <v>25</v>
      </c>
      <c r="K61" s="95" t="s">
        <v>26</v>
      </c>
      <c r="L61" s="96">
        <v>40</v>
      </c>
      <c r="M61" s="97">
        <f t="shared" si="9"/>
        <v>51</v>
      </c>
      <c r="N61" s="101"/>
      <c r="O61" s="99">
        <v>5</v>
      </c>
      <c r="P61" s="100">
        <f t="shared" si="1"/>
        <v>11</v>
      </c>
    </row>
    <row r="62" s="76" customFormat="1" ht="18" customHeight="1" spans="2:16">
      <c r="B62" s="86"/>
      <c r="C62" s="87"/>
      <c r="D62" s="87"/>
      <c r="E62" s="87"/>
      <c r="F62" s="87"/>
      <c r="G62" s="89" t="s">
        <v>185</v>
      </c>
      <c r="H62" s="85">
        <v>18006277</v>
      </c>
      <c r="I62" s="91" t="s">
        <v>24</v>
      </c>
      <c r="J62" s="91" t="s">
        <v>25</v>
      </c>
      <c r="K62" s="95" t="s">
        <v>26</v>
      </c>
      <c r="L62" s="96">
        <v>179</v>
      </c>
      <c r="M62" s="97">
        <f t="shared" si="9"/>
        <v>194</v>
      </c>
      <c r="N62" s="101"/>
      <c r="O62" s="99">
        <v>10</v>
      </c>
      <c r="P62" s="100">
        <f t="shared" si="1"/>
        <v>15</v>
      </c>
    </row>
    <row r="63" s="76" customFormat="1" ht="18" customHeight="1" spans="2:16">
      <c r="B63" s="86"/>
      <c r="C63" s="87"/>
      <c r="D63" s="87"/>
      <c r="E63" s="87"/>
      <c r="F63" s="87"/>
      <c r="G63" s="89" t="s">
        <v>185</v>
      </c>
      <c r="H63" s="85">
        <v>18002001</v>
      </c>
      <c r="I63" s="91" t="s">
        <v>29</v>
      </c>
      <c r="J63" s="91" t="s">
        <v>25</v>
      </c>
      <c r="K63" s="95" t="s">
        <v>26</v>
      </c>
      <c r="L63" s="96">
        <v>354</v>
      </c>
      <c r="M63" s="97">
        <f t="shared" si="9"/>
        <v>375</v>
      </c>
      <c r="N63" s="101"/>
      <c r="O63" s="99">
        <v>10</v>
      </c>
      <c r="P63" s="100">
        <f t="shared" si="1"/>
        <v>21</v>
      </c>
    </row>
    <row r="64" s="76" customFormat="1" ht="18" customHeight="1" spans="2:16">
      <c r="B64" s="86"/>
      <c r="C64" s="87"/>
      <c r="D64" s="87"/>
      <c r="E64" s="87"/>
      <c r="F64" s="87"/>
      <c r="G64" s="89" t="s">
        <v>185</v>
      </c>
      <c r="H64" s="85">
        <v>18005129</v>
      </c>
      <c r="I64" s="91" t="s">
        <v>31</v>
      </c>
      <c r="J64" s="91" t="s">
        <v>25</v>
      </c>
      <c r="K64" s="95" t="s">
        <v>26</v>
      </c>
      <c r="L64" s="96">
        <v>442</v>
      </c>
      <c r="M64" s="97">
        <f t="shared" si="9"/>
        <v>465</v>
      </c>
      <c r="N64" s="101"/>
      <c r="O64" s="99">
        <v>20</v>
      </c>
      <c r="P64" s="100">
        <f t="shared" si="1"/>
        <v>23</v>
      </c>
    </row>
    <row r="65" s="76" customFormat="1" ht="18" customHeight="1" spans="2:16">
      <c r="B65" s="86"/>
      <c r="C65" s="87"/>
      <c r="D65" s="87"/>
      <c r="E65" s="87"/>
      <c r="F65" s="87"/>
      <c r="G65" s="89" t="s">
        <v>185</v>
      </c>
      <c r="H65" s="85">
        <v>18003712</v>
      </c>
      <c r="I65" s="91" t="s">
        <v>33</v>
      </c>
      <c r="J65" s="91" t="s">
        <v>25</v>
      </c>
      <c r="K65" s="95" t="s">
        <v>26</v>
      </c>
      <c r="L65" s="96">
        <v>330</v>
      </c>
      <c r="M65" s="97">
        <f t="shared" si="9"/>
        <v>350</v>
      </c>
      <c r="N65" s="101"/>
      <c r="O65" s="99">
        <v>10</v>
      </c>
      <c r="P65" s="100">
        <f t="shared" si="1"/>
        <v>20</v>
      </c>
    </row>
    <row r="66" s="76" customFormat="1" ht="18" customHeight="1" spans="2:16">
      <c r="B66" s="86"/>
      <c r="C66" s="87"/>
      <c r="D66" s="87"/>
      <c r="E66" s="87"/>
      <c r="F66" s="87"/>
      <c r="G66" s="89" t="s">
        <v>185</v>
      </c>
      <c r="H66" s="85">
        <v>18002756</v>
      </c>
      <c r="I66" s="91" t="s">
        <v>35</v>
      </c>
      <c r="J66" s="91" t="s">
        <v>25</v>
      </c>
      <c r="K66" s="95" t="s">
        <v>26</v>
      </c>
      <c r="L66" s="96">
        <v>172</v>
      </c>
      <c r="M66" s="97">
        <f t="shared" si="9"/>
        <v>187</v>
      </c>
      <c r="N66" s="101"/>
      <c r="O66" s="99">
        <v>10</v>
      </c>
      <c r="P66" s="100">
        <f t="shared" ref="P66:P71" si="10">M66-L66</f>
        <v>15</v>
      </c>
    </row>
    <row r="67" s="76" customFormat="1" ht="18" customHeight="1" spans="2:16">
      <c r="B67" s="86"/>
      <c r="C67" s="87"/>
      <c r="D67" s="87"/>
      <c r="E67" s="87"/>
      <c r="F67" s="87"/>
      <c r="G67" s="89" t="s">
        <v>185</v>
      </c>
      <c r="H67" s="85">
        <v>18006880</v>
      </c>
      <c r="I67" s="91" t="s">
        <v>37</v>
      </c>
      <c r="J67" s="91" t="s">
        <v>25</v>
      </c>
      <c r="K67" s="95" t="s">
        <v>26</v>
      </c>
      <c r="L67" s="96">
        <v>125</v>
      </c>
      <c r="M67" s="97">
        <f t="shared" si="9"/>
        <v>139</v>
      </c>
      <c r="N67" s="101"/>
      <c r="O67" s="99">
        <v>10</v>
      </c>
      <c r="P67" s="100">
        <f t="shared" si="10"/>
        <v>14</v>
      </c>
    </row>
    <row r="68" s="76" customFormat="1" ht="18" customHeight="1" spans="2:16">
      <c r="B68" s="86"/>
      <c r="C68" s="87"/>
      <c r="D68" s="87"/>
      <c r="E68" s="87"/>
      <c r="F68" s="87"/>
      <c r="G68" s="89" t="s">
        <v>185</v>
      </c>
      <c r="H68" s="85">
        <v>18004877</v>
      </c>
      <c r="I68" s="91" t="s">
        <v>39</v>
      </c>
      <c r="J68" s="91" t="s">
        <v>25</v>
      </c>
      <c r="K68" s="95" t="s">
        <v>26</v>
      </c>
      <c r="L68" s="96">
        <v>12</v>
      </c>
      <c r="M68" s="97">
        <f t="shared" si="9"/>
        <v>22</v>
      </c>
      <c r="N68" s="101"/>
      <c r="O68" s="99">
        <v>5</v>
      </c>
      <c r="P68" s="100">
        <f t="shared" si="10"/>
        <v>10</v>
      </c>
    </row>
    <row r="69" s="76" customFormat="1" ht="18" customHeight="1" spans="2:16">
      <c r="B69" s="86"/>
      <c r="C69" s="87"/>
      <c r="D69" s="87"/>
      <c r="E69" s="87"/>
      <c r="F69" s="87"/>
      <c r="G69" s="89" t="s">
        <v>185</v>
      </c>
      <c r="H69" s="85">
        <v>18009046</v>
      </c>
      <c r="I69" s="91" t="s">
        <v>41</v>
      </c>
      <c r="J69" s="91" t="s">
        <v>25</v>
      </c>
      <c r="K69" s="95" t="s">
        <v>26</v>
      </c>
      <c r="L69" s="96">
        <v>12</v>
      </c>
      <c r="M69" s="97">
        <f t="shared" si="9"/>
        <v>22</v>
      </c>
      <c r="N69" s="101"/>
      <c r="O69" s="99">
        <v>5</v>
      </c>
      <c r="P69" s="100">
        <f t="shared" si="10"/>
        <v>10</v>
      </c>
    </row>
    <row r="70" s="76" customFormat="1" ht="18" customHeight="1" spans="2:16">
      <c r="B70" s="86"/>
      <c r="C70" s="87"/>
      <c r="D70" s="87"/>
      <c r="E70" s="87"/>
      <c r="F70" s="87"/>
      <c r="G70" s="89" t="s">
        <v>185</v>
      </c>
      <c r="H70" s="85">
        <v>18002991</v>
      </c>
      <c r="I70" s="91" t="s">
        <v>43</v>
      </c>
      <c r="J70" s="91" t="s">
        <v>25</v>
      </c>
      <c r="K70" s="95" t="s">
        <v>26</v>
      </c>
      <c r="L70" s="96">
        <v>12</v>
      </c>
      <c r="M70" s="97">
        <f t="shared" si="9"/>
        <v>22</v>
      </c>
      <c r="N70" s="101"/>
      <c r="O70" s="99">
        <v>5</v>
      </c>
      <c r="P70" s="100">
        <f t="shared" si="10"/>
        <v>10</v>
      </c>
    </row>
    <row r="71" s="76" customFormat="1" ht="18" customHeight="1" spans="2:16">
      <c r="B71" s="102"/>
      <c r="C71" s="103"/>
      <c r="D71" s="103"/>
      <c r="E71" s="103"/>
      <c r="F71" s="103"/>
      <c r="G71" s="89" t="s">
        <v>185</v>
      </c>
      <c r="H71" s="85">
        <v>18007287</v>
      </c>
      <c r="I71" s="91" t="s">
        <v>45</v>
      </c>
      <c r="J71" s="91" t="s">
        <v>25</v>
      </c>
      <c r="K71" s="95" t="s">
        <v>26</v>
      </c>
      <c r="L71" s="96">
        <v>12</v>
      </c>
      <c r="M71" s="97">
        <f t="shared" si="9"/>
        <v>22</v>
      </c>
      <c r="N71" s="107"/>
      <c r="O71" s="99">
        <v>5</v>
      </c>
      <c r="P71" s="100">
        <f t="shared" si="10"/>
        <v>10</v>
      </c>
    </row>
    <row r="72" s="77" customFormat="1" ht="18" customHeight="1" spans="2:15">
      <c r="B72" s="104"/>
      <c r="C72" s="105"/>
      <c r="D72" s="105"/>
      <c r="E72" s="105"/>
      <c r="F72" s="105" t="s">
        <v>57</v>
      </c>
      <c r="G72" s="105"/>
      <c r="H72" s="106"/>
      <c r="I72" s="105"/>
      <c r="J72" s="105"/>
      <c r="K72" s="108"/>
      <c r="L72" s="109">
        <f>SUM(L2:L71)</f>
        <v>170370</v>
      </c>
      <c r="M72" s="110">
        <f>SUM(M2:M71)</f>
        <v>174630</v>
      </c>
      <c r="N72" s="105"/>
      <c r="O72" s="111"/>
    </row>
    <row r="73" s="75" customFormat="1" ht="30" customHeight="1" spans="2:15">
      <c r="B73" s="79" t="s">
        <v>0</v>
      </c>
      <c r="C73" s="80" t="s">
        <v>1</v>
      </c>
      <c r="D73" s="80" t="s">
        <v>2</v>
      </c>
      <c r="E73" s="80" t="s">
        <v>3</v>
      </c>
      <c r="F73" s="80" t="s">
        <v>4</v>
      </c>
      <c r="G73" s="80" t="s">
        <v>173</v>
      </c>
      <c r="H73" s="81" t="s">
        <v>6</v>
      </c>
      <c r="I73" s="80" t="s">
        <v>7</v>
      </c>
      <c r="J73" s="80" t="s">
        <v>8</v>
      </c>
      <c r="K73" s="80" t="s">
        <v>9</v>
      </c>
      <c r="L73" s="92" t="s">
        <v>10</v>
      </c>
      <c r="M73" s="93" t="s">
        <v>174</v>
      </c>
      <c r="N73" s="80" t="s">
        <v>175</v>
      </c>
      <c r="O73" s="94" t="s">
        <v>13</v>
      </c>
    </row>
    <row r="74" s="76" customFormat="1" ht="18" customHeight="1" spans="2:16">
      <c r="B74" s="82" t="s">
        <v>186</v>
      </c>
      <c r="C74" s="83" t="s">
        <v>187</v>
      </c>
      <c r="D74" s="83" t="s">
        <v>19</v>
      </c>
      <c r="E74" s="83" t="s">
        <v>178</v>
      </c>
      <c r="F74" s="83" t="s">
        <v>21</v>
      </c>
      <c r="G74" s="89" t="s">
        <v>188</v>
      </c>
      <c r="H74" s="85">
        <v>18005186</v>
      </c>
      <c r="I74" s="91" t="s">
        <v>24</v>
      </c>
      <c r="J74" s="91" t="s">
        <v>25</v>
      </c>
      <c r="K74" s="95" t="s">
        <v>26</v>
      </c>
      <c r="L74" s="96">
        <v>329</v>
      </c>
      <c r="M74" s="97">
        <f t="shared" ref="M74:M79" si="11">ROUND(L74*1.05,)+5</f>
        <v>350</v>
      </c>
      <c r="N74" s="98" t="s">
        <v>27</v>
      </c>
      <c r="O74" s="99">
        <v>5</v>
      </c>
      <c r="P74" s="100">
        <f t="shared" ref="P74:P83" si="12">M74-L74</f>
        <v>21</v>
      </c>
    </row>
    <row r="75" s="76" customFormat="1" ht="18" customHeight="1" spans="2:16">
      <c r="B75" s="86"/>
      <c r="C75" s="87"/>
      <c r="D75" s="87"/>
      <c r="E75" s="87"/>
      <c r="F75" s="87"/>
      <c r="G75" s="89" t="s">
        <v>188</v>
      </c>
      <c r="H75" s="85">
        <v>18002396</v>
      </c>
      <c r="I75" s="91" t="s">
        <v>29</v>
      </c>
      <c r="J75" s="91" t="s">
        <v>25</v>
      </c>
      <c r="K75" s="95" t="s">
        <v>26</v>
      </c>
      <c r="L75" s="96">
        <v>649</v>
      </c>
      <c r="M75" s="97">
        <f t="shared" si="11"/>
        <v>686</v>
      </c>
      <c r="N75" s="101"/>
      <c r="O75" s="99">
        <v>5</v>
      </c>
      <c r="P75" s="100">
        <f t="shared" si="12"/>
        <v>37</v>
      </c>
    </row>
    <row r="76" s="76" customFormat="1" ht="18" customHeight="1" spans="2:16">
      <c r="B76" s="86"/>
      <c r="C76" s="87"/>
      <c r="D76" s="87"/>
      <c r="E76" s="87"/>
      <c r="F76" s="87"/>
      <c r="G76" s="89" t="s">
        <v>188</v>
      </c>
      <c r="H76" s="85">
        <v>18007235</v>
      </c>
      <c r="I76" s="91" t="s">
        <v>31</v>
      </c>
      <c r="J76" s="91" t="s">
        <v>25</v>
      </c>
      <c r="K76" s="95" t="s">
        <v>26</v>
      </c>
      <c r="L76" s="96">
        <v>810</v>
      </c>
      <c r="M76" s="97">
        <f t="shared" si="11"/>
        <v>856</v>
      </c>
      <c r="N76" s="101"/>
      <c r="O76" s="99">
        <v>10</v>
      </c>
      <c r="P76" s="100">
        <f t="shared" si="12"/>
        <v>46</v>
      </c>
    </row>
    <row r="77" s="76" customFormat="1" ht="18" customHeight="1" spans="2:16">
      <c r="B77" s="86"/>
      <c r="C77" s="87"/>
      <c r="D77" s="87"/>
      <c r="E77" s="87"/>
      <c r="F77" s="87"/>
      <c r="G77" s="89" t="s">
        <v>188</v>
      </c>
      <c r="H77" s="85">
        <v>18003042</v>
      </c>
      <c r="I77" s="91" t="s">
        <v>33</v>
      </c>
      <c r="J77" s="91" t="s">
        <v>25</v>
      </c>
      <c r="K77" s="95" t="s">
        <v>26</v>
      </c>
      <c r="L77" s="96">
        <v>606</v>
      </c>
      <c r="M77" s="97">
        <f t="shared" si="11"/>
        <v>641</v>
      </c>
      <c r="N77" s="101"/>
      <c r="O77" s="99">
        <v>5</v>
      </c>
      <c r="P77" s="100">
        <f t="shared" si="12"/>
        <v>35</v>
      </c>
    </row>
    <row r="78" s="76" customFormat="1" ht="18" customHeight="1" spans="2:16">
      <c r="B78" s="86"/>
      <c r="C78" s="87"/>
      <c r="D78" s="87"/>
      <c r="E78" s="87"/>
      <c r="F78" s="87"/>
      <c r="G78" s="89" t="s">
        <v>188</v>
      </c>
      <c r="H78" s="85">
        <v>18006541</v>
      </c>
      <c r="I78" s="91" t="s">
        <v>35</v>
      </c>
      <c r="J78" s="91" t="s">
        <v>25</v>
      </c>
      <c r="K78" s="95" t="s">
        <v>26</v>
      </c>
      <c r="L78" s="96">
        <v>315</v>
      </c>
      <c r="M78" s="97">
        <f t="shared" si="11"/>
        <v>336</v>
      </c>
      <c r="N78" s="101"/>
      <c r="O78" s="99">
        <v>5</v>
      </c>
      <c r="P78" s="100">
        <f t="shared" si="12"/>
        <v>21</v>
      </c>
    </row>
    <row r="79" s="76" customFormat="1" ht="18" customHeight="1" spans="2:16">
      <c r="B79" s="86"/>
      <c r="C79" s="87"/>
      <c r="D79" s="87"/>
      <c r="E79" s="87"/>
      <c r="F79" s="87"/>
      <c r="G79" s="89" t="s">
        <v>188</v>
      </c>
      <c r="H79" s="85">
        <v>18008157</v>
      </c>
      <c r="I79" s="91" t="s">
        <v>37</v>
      </c>
      <c r="J79" s="91" t="s">
        <v>25</v>
      </c>
      <c r="K79" s="95" t="s">
        <v>26</v>
      </c>
      <c r="L79" s="96">
        <v>229</v>
      </c>
      <c r="M79" s="97">
        <f t="shared" si="11"/>
        <v>245</v>
      </c>
      <c r="N79" s="101"/>
      <c r="O79" s="99">
        <v>5</v>
      </c>
      <c r="P79" s="100">
        <f t="shared" si="12"/>
        <v>16</v>
      </c>
    </row>
    <row r="80" s="76" customFormat="1" ht="18" customHeight="1" spans="2:16">
      <c r="B80" s="86"/>
      <c r="C80" s="87"/>
      <c r="D80" s="87"/>
      <c r="E80" s="87"/>
      <c r="F80" s="87"/>
      <c r="G80" s="89" t="s">
        <v>188</v>
      </c>
      <c r="H80" s="85">
        <v>18007119</v>
      </c>
      <c r="I80" s="91" t="s">
        <v>39</v>
      </c>
      <c r="J80" s="91" t="s">
        <v>25</v>
      </c>
      <c r="K80" s="95" t="s">
        <v>26</v>
      </c>
      <c r="L80" s="96">
        <v>12</v>
      </c>
      <c r="M80" s="97">
        <f t="shared" ref="M80:M83" si="13">ROUND(L80*1.05,)+10</f>
        <v>23</v>
      </c>
      <c r="N80" s="101"/>
      <c r="O80" s="99">
        <v>5</v>
      </c>
      <c r="P80" s="100">
        <f t="shared" si="12"/>
        <v>11</v>
      </c>
    </row>
    <row r="81" s="76" customFormat="1" ht="18" customHeight="1" spans="2:16">
      <c r="B81" s="86"/>
      <c r="C81" s="87"/>
      <c r="D81" s="87"/>
      <c r="E81" s="87"/>
      <c r="F81" s="87"/>
      <c r="G81" s="89" t="s">
        <v>188</v>
      </c>
      <c r="H81" s="85">
        <v>18008668</v>
      </c>
      <c r="I81" s="91" t="s">
        <v>41</v>
      </c>
      <c r="J81" s="91" t="s">
        <v>25</v>
      </c>
      <c r="K81" s="95" t="s">
        <v>26</v>
      </c>
      <c r="L81" s="96">
        <v>14</v>
      </c>
      <c r="M81" s="97">
        <f t="shared" si="13"/>
        <v>25</v>
      </c>
      <c r="N81" s="101"/>
      <c r="O81" s="99">
        <v>5</v>
      </c>
      <c r="P81" s="100">
        <f t="shared" si="12"/>
        <v>11</v>
      </c>
    </row>
    <row r="82" s="76" customFormat="1" ht="18" customHeight="1" spans="2:16">
      <c r="B82" s="86"/>
      <c r="C82" s="87"/>
      <c r="D82" s="87"/>
      <c r="E82" s="87"/>
      <c r="F82" s="87"/>
      <c r="G82" s="89" t="s">
        <v>188</v>
      </c>
      <c r="H82" s="85">
        <v>18003667</v>
      </c>
      <c r="I82" s="91" t="s">
        <v>43</v>
      </c>
      <c r="J82" s="91" t="s">
        <v>25</v>
      </c>
      <c r="K82" s="95" t="s">
        <v>26</v>
      </c>
      <c r="L82" s="96">
        <v>12</v>
      </c>
      <c r="M82" s="97">
        <f t="shared" si="13"/>
        <v>23</v>
      </c>
      <c r="N82" s="101"/>
      <c r="O82" s="99">
        <v>5</v>
      </c>
      <c r="P82" s="100">
        <f t="shared" si="12"/>
        <v>11</v>
      </c>
    </row>
    <row r="83" s="76" customFormat="1" ht="18" customHeight="1" spans="2:16">
      <c r="B83" s="86"/>
      <c r="C83" s="87"/>
      <c r="D83" s="87"/>
      <c r="E83" s="87"/>
      <c r="F83" s="87"/>
      <c r="G83" s="89" t="s">
        <v>188</v>
      </c>
      <c r="H83" s="85">
        <v>18002853</v>
      </c>
      <c r="I83" s="91" t="s">
        <v>45</v>
      </c>
      <c r="J83" s="91" t="s">
        <v>25</v>
      </c>
      <c r="K83" s="95" t="s">
        <v>26</v>
      </c>
      <c r="L83" s="96">
        <v>12</v>
      </c>
      <c r="M83" s="97">
        <f t="shared" si="13"/>
        <v>23</v>
      </c>
      <c r="N83" s="101"/>
      <c r="O83" s="99">
        <v>5</v>
      </c>
      <c r="P83" s="100">
        <f t="shared" si="12"/>
        <v>11</v>
      </c>
    </row>
    <row r="84" s="77" customFormat="1" ht="18" customHeight="1" spans="2:15">
      <c r="B84" s="104"/>
      <c r="C84" s="105"/>
      <c r="D84" s="105"/>
      <c r="E84" s="105"/>
      <c r="F84" s="105" t="s">
        <v>57</v>
      </c>
      <c r="G84" s="105"/>
      <c r="H84" s="106"/>
      <c r="I84" s="105"/>
      <c r="J84" s="105"/>
      <c r="K84" s="108"/>
      <c r="L84" s="109">
        <f>SUM(L74:L83)</f>
        <v>2988</v>
      </c>
      <c r="M84" s="110">
        <f>SUM(M74:M83)</f>
        <v>3208</v>
      </c>
      <c r="N84" s="105"/>
      <c r="O84" s="111"/>
    </row>
  </sheetData>
  <mergeCells count="12">
    <mergeCell ref="B2:B71"/>
    <mergeCell ref="B74:B83"/>
    <mergeCell ref="C2:C71"/>
    <mergeCell ref="C74:C83"/>
    <mergeCell ref="D2:D71"/>
    <mergeCell ref="D74:D83"/>
    <mergeCell ref="E2:E71"/>
    <mergeCell ref="E74:E83"/>
    <mergeCell ref="F2:F71"/>
    <mergeCell ref="F74:F83"/>
    <mergeCell ref="N2:N71"/>
    <mergeCell ref="N74:N83"/>
  </mergeCells>
  <printOptions horizontalCentered="1"/>
  <pageMargins left="0" right="0" top="0.551181102362205" bottom="0.15748031496063" header="0.31496062992126" footer="0.31496062992126"/>
  <pageSetup paperSize="9" scale="64" fitToHeight="0" orientation="landscape" horizontalDpi="600" verticalDpi="600"/>
  <headerFooter/>
  <rowBreaks count="1" manualBreakCount="1">
    <brk id="41" max="16" man="1"/>
  </rowBreaks>
  <colBreaks count="1" manualBreakCount="1">
    <brk id="14" max="83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10</xdr:col>
                    <xdr:colOff>567690</xdr:colOff>
                    <xdr:row>84</xdr:row>
                    <xdr:rowOff>0</xdr:rowOff>
                  </from>
                  <to>
                    <xdr:col>10</xdr:col>
                    <xdr:colOff>796290</xdr:colOff>
                    <xdr:row>85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10</xdr:col>
                    <xdr:colOff>567690</xdr:colOff>
                    <xdr:row>84</xdr:row>
                    <xdr:rowOff>0</xdr:rowOff>
                  </from>
                  <to>
                    <xdr:col>10</xdr:col>
                    <xdr:colOff>796290</xdr:colOff>
                    <xdr:row>85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10</xdr:col>
                    <xdr:colOff>558800</xdr:colOff>
                    <xdr:row>84</xdr:row>
                    <xdr:rowOff>0</xdr:rowOff>
                  </from>
                  <to>
                    <xdr:col>10</xdr:col>
                    <xdr:colOff>787400</xdr:colOff>
                    <xdr:row>85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10</xdr:col>
                    <xdr:colOff>558800</xdr:colOff>
                    <xdr:row>84</xdr:row>
                    <xdr:rowOff>0</xdr:rowOff>
                  </from>
                  <to>
                    <xdr:col>10</xdr:col>
                    <xdr:colOff>787400</xdr:colOff>
                    <xdr:row>85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567690</xdr:colOff>
                    <xdr:row>84</xdr:row>
                    <xdr:rowOff>0</xdr:rowOff>
                  </from>
                  <to>
                    <xdr:col>10</xdr:col>
                    <xdr:colOff>796290</xdr:colOff>
                    <xdr:row>85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10</xdr:col>
                    <xdr:colOff>567690</xdr:colOff>
                    <xdr:row>84</xdr:row>
                    <xdr:rowOff>0</xdr:rowOff>
                  </from>
                  <to>
                    <xdr:col>10</xdr:col>
                    <xdr:colOff>796290</xdr:colOff>
                    <xdr:row>85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10</xdr:col>
                    <xdr:colOff>558800</xdr:colOff>
                    <xdr:row>84</xdr:row>
                    <xdr:rowOff>0</xdr:rowOff>
                  </from>
                  <to>
                    <xdr:col>10</xdr:col>
                    <xdr:colOff>787400</xdr:colOff>
                    <xdr:row>85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10</xdr:col>
                    <xdr:colOff>558800</xdr:colOff>
                    <xdr:row>84</xdr:row>
                    <xdr:rowOff>0</xdr:rowOff>
                  </from>
                  <to>
                    <xdr:col>10</xdr:col>
                    <xdr:colOff>787400</xdr:colOff>
                    <xdr:row>85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topLeftCell="A9" workbookViewId="0">
      <selection activeCell="D2" sqref="D2:D51"/>
    </sheetView>
  </sheetViews>
  <sheetFormatPr defaultColWidth="9" defaultRowHeight="13.5"/>
  <cols>
    <col min="9" max="9" width="11.25" customWidth="1"/>
  </cols>
  <sheetData>
    <row r="1" ht="25.5" spans="1:16">
      <c r="A1" s="36" t="s">
        <v>0</v>
      </c>
      <c r="B1" s="37" t="s">
        <v>189</v>
      </c>
      <c r="C1" s="37" t="s">
        <v>1</v>
      </c>
      <c r="D1" s="37" t="s">
        <v>190</v>
      </c>
      <c r="E1" s="38" t="s">
        <v>191</v>
      </c>
      <c r="F1" s="38" t="s">
        <v>192</v>
      </c>
      <c r="G1" s="37" t="s">
        <v>5</v>
      </c>
      <c r="H1" s="37"/>
      <c r="I1" s="37" t="s">
        <v>6</v>
      </c>
      <c r="J1" s="37" t="s">
        <v>7</v>
      </c>
      <c r="K1" s="37" t="s">
        <v>8</v>
      </c>
      <c r="L1" s="37" t="s">
        <v>193</v>
      </c>
      <c r="M1" s="38" t="s">
        <v>194</v>
      </c>
      <c r="N1" s="57" t="s">
        <v>195</v>
      </c>
      <c r="O1" s="37" t="s">
        <v>196</v>
      </c>
      <c r="P1" s="58" t="s">
        <v>13</v>
      </c>
    </row>
    <row r="2" spans="1:16">
      <c r="A2" s="66" t="s">
        <v>197</v>
      </c>
      <c r="B2" s="40" t="s">
        <v>198</v>
      </c>
      <c r="C2" s="41" t="s">
        <v>199</v>
      </c>
      <c r="D2" s="41" t="s">
        <v>19</v>
      </c>
      <c r="E2" s="41" t="s">
        <v>200</v>
      </c>
      <c r="F2" s="41" t="s">
        <v>201</v>
      </c>
      <c r="G2" s="67" t="s">
        <v>202</v>
      </c>
      <c r="H2" s="44" t="s">
        <v>203</v>
      </c>
      <c r="I2" s="67" t="s">
        <v>204</v>
      </c>
      <c r="J2" s="67" t="s">
        <v>24</v>
      </c>
      <c r="K2" s="67" t="s">
        <v>25</v>
      </c>
      <c r="L2" s="67" t="s">
        <v>26</v>
      </c>
      <c r="M2" s="67">
        <v>565</v>
      </c>
      <c r="N2" s="60">
        <v>587</v>
      </c>
      <c r="O2" s="40" t="s">
        <v>205</v>
      </c>
      <c r="P2" s="61">
        <v>10</v>
      </c>
    </row>
    <row r="3" spans="1:16">
      <c r="A3" s="66"/>
      <c r="B3" s="40"/>
      <c r="C3" s="41"/>
      <c r="D3" s="41"/>
      <c r="E3" s="45"/>
      <c r="F3" s="45"/>
      <c r="G3" s="67" t="s">
        <v>202</v>
      </c>
      <c r="H3" s="46"/>
      <c r="I3" s="67" t="s">
        <v>206</v>
      </c>
      <c r="J3" s="67" t="s">
        <v>29</v>
      </c>
      <c r="K3" s="67" t="s">
        <v>25</v>
      </c>
      <c r="L3" s="67" t="s">
        <v>26</v>
      </c>
      <c r="M3" s="67">
        <v>908</v>
      </c>
      <c r="N3" s="60">
        <v>940</v>
      </c>
      <c r="O3" s="40"/>
      <c r="P3" s="61">
        <v>10</v>
      </c>
    </row>
    <row r="4" spans="1:16">
      <c r="A4" s="66"/>
      <c r="B4" s="40"/>
      <c r="C4" s="41"/>
      <c r="D4" s="41"/>
      <c r="E4" s="45"/>
      <c r="F4" s="45"/>
      <c r="G4" s="67" t="s">
        <v>202</v>
      </c>
      <c r="H4" s="46"/>
      <c r="I4" s="67" t="s">
        <v>207</v>
      </c>
      <c r="J4" s="67" t="s">
        <v>31</v>
      </c>
      <c r="K4" s="67" t="s">
        <v>25</v>
      </c>
      <c r="L4" s="67" t="s">
        <v>26</v>
      </c>
      <c r="M4" s="67">
        <v>984</v>
      </c>
      <c r="N4" s="60">
        <v>1019</v>
      </c>
      <c r="O4" s="40"/>
      <c r="P4" s="61">
        <v>20</v>
      </c>
    </row>
    <row r="5" spans="1:16">
      <c r="A5" s="66"/>
      <c r="B5" s="40"/>
      <c r="C5" s="41"/>
      <c r="D5" s="41"/>
      <c r="E5" s="45"/>
      <c r="F5" s="45"/>
      <c r="G5" s="67" t="s">
        <v>202</v>
      </c>
      <c r="H5" s="46"/>
      <c r="I5" s="67" t="s">
        <v>208</v>
      </c>
      <c r="J5" s="67" t="s">
        <v>33</v>
      </c>
      <c r="K5" s="67" t="s">
        <v>25</v>
      </c>
      <c r="L5" s="67" t="s">
        <v>26</v>
      </c>
      <c r="M5" s="67">
        <v>646</v>
      </c>
      <c r="N5" s="60">
        <v>670</v>
      </c>
      <c r="O5" s="40"/>
      <c r="P5" s="61">
        <v>10</v>
      </c>
    </row>
    <row r="6" spans="1:16">
      <c r="A6" s="66"/>
      <c r="B6" s="40"/>
      <c r="C6" s="41"/>
      <c r="D6" s="41"/>
      <c r="E6" s="45"/>
      <c r="F6" s="45"/>
      <c r="G6" s="67" t="s">
        <v>202</v>
      </c>
      <c r="H6" s="46"/>
      <c r="I6" s="67" t="s">
        <v>209</v>
      </c>
      <c r="J6" s="67" t="s">
        <v>35</v>
      </c>
      <c r="K6" s="67" t="s">
        <v>25</v>
      </c>
      <c r="L6" s="67" t="s">
        <v>26</v>
      </c>
      <c r="M6" s="67">
        <v>351</v>
      </c>
      <c r="N6" s="60">
        <v>367</v>
      </c>
      <c r="O6" s="40"/>
      <c r="P6" s="61">
        <v>10</v>
      </c>
    </row>
    <row r="7" spans="1:16">
      <c r="A7" s="66"/>
      <c r="B7" s="40"/>
      <c r="C7" s="41"/>
      <c r="D7" s="41"/>
      <c r="E7" s="45"/>
      <c r="F7" s="45"/>
      <c r="G7" s="67" t="s">
        <v>202</v>
      </c>
      <c r="H7" s="46"/>
      <c r="I7" s="67" t="s">
        <v>210</v>
      </c>
      <c r="J7" s="67" t="s">
        <v>37</v>
      </c>
      <c r="K7" s="67" t="s">
        <v>25</v>
      </c>
      <c r="L7" s="67" t="s">
        <v>26</v>
      </c>
      <c r="M7" s="67">
        <v>280</v>
      </c>
      <c r="N7" s="60">
        <v>293</v>
      </c>
      <c r="O7" s="40"/>
      <c r="P7" s="61">
        <v>10</v>
      </c>
    </row>
    <row r="8" spans="1:16">
      <c r="A8" s="66"/>
      <c r="B8" s="40"/>
      <c r="C8" s="41"/>
      <c r="D8" s="41"/>
      <c r="E8" s="45"/>
      <c r="F8" s="45"/>
      <c r="G8" s="67" t="s">
        <v>202</v>
      </c>
      <c r="H8" s="46"/>
      <c r="I8" s="67" t="s">
        <v>211</v>
      </c>
      <c r="J8" s="67" t="s">
        <v>39</v>
      </c>
      <c r="K8" s="67" t="s">
        <v>25</v>
      </c>
      <c r="L8" s="67" t="s">
        <v>26</v>
      </c>
      <c r="M8" s="67">
        <v>12</v>
      </c>
      <c r="N8" s="60">
        <v>20</v>
      </c>
      <c r="O8" s="40"/>
      <c r="P8" s="61">
        <v>5</v>
      </c>
    </row>
    <row r="9" spans="1:16">
      <c r="A9" s="66"/>
      <c r="B9" s="40"/>
      <c r="C9" s="41"/>
      <c r="D9" s="41"/>
      <c r="E9" s="45"/>
      <c r="F9" s="45"/>
      <c r="G9" s="67" t="s">
        <v>202</v>
      </c>
      <c r="H9" s="46"/>
      <c r="I9" s="67" t="s">
        <v>212</v>
      </c>
      <c r="J9" s="67" t="s">
        <v>41</v>
      </c>
      <c r="K9" s="67" t="s">
        <v>25</v>
      </c>
      <c r="L9" s="67" t="s">
        <v>26</v>
      </c>
      <c r="M9" s="67">
        <v>12</v>
      </c>
      <c r="N9" s="60">
        <v>20</v>
      </c>
      <c r="O9" s="40"/>
      <c r="P9" s="61">
        <v>5</v>
      </c>
    </row>
    <row r="10" spans="1:16">
      <c r="A10" s="66"/>
      <c r="B10" s="40"/>
      <c r="C10" s="41"/>
      <c r="D10" s="41"/>
      <c r="E10" s="45"/>
      <c r="F10" s="45"/>
      <c r="G10" s="67" t="s">
        <v>202</v>
      </c>
      <c r="H10" s="46"/>
      <c r="I10" s="67" t="s">
        <v>213</v>
      </c>
      <c r="J10" s="67" t="s">
        <v>43</v>
      </c>
      <c r="K10" s="67" t="s">
        <v>25</v>
      </c>
      <c r="L10" s="67" t="s">
        <v>26</v>
      </c>
      <c r="M10" s="67">
        <v>12</v>
      </c>
      <c r="N10" s="60">
        <v>20</v>
      </c>
      <c r="O10" s="40"/>
      <c r="P10" s="61">
        <v>5</v>
      </c>
    </row>
    <row r="11" spans="1:16">
      <c r="A11" s="66"/>
      <c r="B11" s="40"/>
      <c r="C11" s="41"/>
      <c r="D11" s="41"/>
      <c r="E11" s="45"/>
      <c r="F11" s="45"/>
      <c r="G11" s="67" t="s">
        <v>202</v>
      </c>
      <c r="H11" s="47"/>
      <c r="I11" s="67" t="s">
        <v>214</v>
      </c>
      <c r="J11" s="67" t="s">
        <v>45</v>
      </c>
      <c r="K11" s="67" t="s">
        <v>25</v>
      </c>
      <c r="L11" s="67" t="s">
        <v>26</v>
      </c>
      <c r="M11" s="67">
        <v>12</v>
      </c>
      <c r="N11" s="60">
        <v>20</v>
      </c>
      <c r="O11" s="40"/>
      <c r="P11" s="61">
        <v>5</v>
      </c>
    </row>
    <row r="12" spans="1:16">
      <c r="A12" s="66"/>
      <c r="B12" s="40"/>
      <c r="C12" s="41"/>
      <c r="D12" s="41"/>
      <c r="E12" s="45"/>
      <c r="F12" s="45"/>
      <c r="G12" s="68" t="s">
        <v>215</v>
      </c>
      <c r="H12" s="44" t="s">
        <v>216</v>
      </c>
      <c r="I12" s="68" t="s">
        <v>217</v>
      </c>
      <c r="J12" s="68" t="s">
        <v>24</v>
      </c>
      <c r="K12" s="68" t="s">
        <v>25</v>
      </c>
      <c r="L12" s="68" t="s">
        <v>26</v>
      </c>
      <c r="M12" s="68">
        <v>446</v>
      </c>
      <c r="N12" s="60">
        <v>464</v>
      </c>
      <c r="O12" s="40"/>
      <c r="P12" s="61">
        <v>10</v>
      </c>
    </row>
    <row r="13" spans="1:16">
      <c r="A13" s="66"/>
      <c r="B13" s="40"/>
      <c r="C13" s="41"/>
      <c r="D13" s="41"/>
      <c r="E13" s="45"/>
      <c r="F13" s="45"/>
      <c r="G13" s="68" t="s">
        <v>215</v>
      </c>
      <c r="H13" s="46"/>
      <c r="I13" s="68" t="s">
        <v>218</v>
      </c>
      <c r="J13" s="68" t="s">
        <v>29</v>
      </c>
      <c r="K13" s="68" t="s">
        <v>25</v>
      </c>
      <c r="L13" s="68" t="s">
        <v>26</v>
      </c>
      <c r="M13" s="68">
        <v>717</v>
      </c>
      <c r="N13" s="60">
        <v>744</v>
      </c>
      <c r="O13" s="40"/>
      <c r="P13" s="61">
        <v>10</v>
      </c>
    </row>
    <row r="14" spans="1:16">
      <c r="A14" s="66"/>
      <c r="B14" s="40"/>
      <c r="C14" s="41"/>
      <c r="D14" s="41"/>
      <c r="E14" s="45"/>
      <c r="F14" s="45"/>
      <c r="G14" s="68" t="s">
        <v>215</v>
      </c>
      <c r="H14" s="46"/>
      <c r="I14" s="68" t="s">
        <v>219</v>
      </c>
      <c r="J14" s="68" t="s">
        <v>31</v>
      </c>
      <c r="K14" s="68" t="s">
        <v>25</v>
      </c>
      <c r="L14" s="68" t="s">
        <v>26</v>
      </c>
      <c r="M14" s="68">
        <v>777</v>
      </c>
      <c r="N14" s="60">
        <v>805</v>
      </c>
      <c r="O14" s="40"/>
      <c r="P14" s="61">
        <v>20</v>
      </c>
    </row>
    <row r="15" spans="1:16">
      <c r="A15" s="66"/>
      <c r="B15" s="40"/>
      <c r="C15" s="41"/>
      <c r="D15" s="41"/>
      <c r="E15" s="45"/>
      <c r="F15" s="45"/>
      <c r="G15" s="68" t="s">
        <v>215</v>
      </c>
      <c r="H15" s="46"/>
      <c r="I15" s="68" t="s">
        <v>220</v>
      </c>
      <c r="J15" s="68" t="s">
        <v>33</v>
      </c>
      <c r="K15" s="68" t="s">
        <v>25</v>
      </c>
      <c r="L15" s="68" t="s">
        <v>26</v>
      </c>
      <c r="M15" s="68">
        <v>510</v>
      </c>
      <c r="N15" s="60">
        <v>530</v>
      </c>
      <c r="O15" s="40"/>
      <c r="P15" s="61">
        <v>10</v>
      </c>
    </row>
    <row r="16" spans="1:16">
      <c r="A16" s="66"/>
      <c r="B16" s="40"/>
      <c r="C16" s="41"/>
      <c r="D16" s="41"/>
      <c r="E16" s="45"/>
      <c r="F16" s="45"/>
      <c r="G16" s="68" t="s">
        <v>215</v>
      </c>
      <c r="H16" s="46"/>
      <c r="I16" s="68" t="s">
        <v>221</v>
      </c>
      <c r="J16" s="68" t="s">
        <v>35</v>
      </c>
      <c r="K16" s="68" t="s">
        <v>25</v>
      </c>
      <c r="L16" s="68" t="s">
        <v>26</v>
      </c>
      <c r="M16" s="68">
        <v>278</v>
      </c>
      <c r="N16" s="60">
        <v>291</v>
      </c>
      <c r="O16" s="40"/>
      <c r="P16" s="61">
        <v>10</v>
      </c>
    </row>
    <row r="17" spans="1:16">
      <c r="A17" s="66"/>
      <c r="B17" s="40"/>
      <c r="C17" s="41"/>
      <c r="D17" s="41"/>
      <c r="E17" s="45"/>
      <c r="F17" s="45"/>
      <c r="G17" s="68" t="s">
        <v>215</v>
      </c>
      <c r="H17" s="46"/>
      <c r="I17" s="68" t="s">
        <v>222</v>
      </c>
      <c r="J17" s="68" t="s">
        <v>37</v>
      </c>
      <c r="K17" s="68" t="s">
        <v>25</v>
      </c>
      <c r="L17" s="68" t="s">
        <v>26</v>
      </c>
      <c r="M17" s="68">
        <v>221</v>
      </c>
      <c r="N17" s="60">
        <v>233</v>
      </c>
      <c r="O17" s="40"/>
      <c r="P17" s="61">
        <v>10</v>
      </c>
    </row>
    <row r="18" spans="1:16">
      <c r="A18" s="66"/>
      <c r="B18" s="40"/>
      <c r="C18" s="41"/>
      <c r="D18" s="41"/>
      <c r="E18" s="45"/>
      <c r="F18" s="45"/>
      <c r="G18" s="68" t="s">
        <v>215</v>
      </c>
      <c r="H18" s="46"/>
      <c r="I18" s="68" t="s">
        <v>223</v>
      </c>
      <c r="J18" s="68" t="s">
        <v>39</v>
      </c>
      <c r="K18" s="68" t="s">
        <v>25</v>
      </c>
      <c r="L18" s="68" t="s">
        <v>26</v>
      </c>
      <c r="M18" s="68">
        <v>12</v>
      </c>
      <c r="N18" s="60">
        <v>20</v>
      </c>
      <c r="O18" s="40"/>
      <c r="P18" s="61">
        <v>5</v>
      </c>
    </row>
    <row r="19" spans="1:16">
      <c r="A19" s="66"/>
      <c r="B19" s="40"/>
      <c r="C19" s="41"/>
      <c r="D19" s="41"/>
      <c r="E19" s="45"/>
      <c r="F19" s="45"/>
      <c r="G19" s="68" t="s">
        <v>215</v>
      </c>
      <c r="H19" s="46"/>
      <c r="I19" s="68" t="s">
        <v>224</v>
      </c>
      <c r="J19" s="68" t="s">
        <v>41</v>
      </c>
      <c r="K19" s="68" t="s">
        <v>25</v>
      </c>
      <c r="L19" s="68" t="s">
        <v>26</v>
      </c>
      <c r="M19" s="68">
        <v>12</v>
      </c>
      <c r="N19" s="60">
        <v>20</v>
      </c>
      <c r="O19" s="40"/>
      <c r="P19" s="61">
        <v>5</v>
      </c>
    </row>
    <row r="20" spans="1:16">
      <c r="A20" s="66"/>
      <c r="B20" s="40"/>
      <c r="C20" s="41"/>
      <c r="D20" s="41"/>
      <c r="E20" s="45"/>
      <c r="F20" s="45"/>
      <c r="G20" s="68" t="s">
        <v>215</v>
      </c>
      <c r="H20" s="46"/>
      <c r="I20" s="68" t="s">
        <v>225</v>
      </c>
      <c r="J20" s="68" t="s">
        <v>43</v>
      </c>
      <c r="K20" s="68" t="s">
        <v>25</v>
      </c>
      <c r="L20" s="68" t="s">
        <v>26</v>
      </c>
      <c r="M20" s="68">
        <v>12</v>
      </c>
      <c r="N20" s="60">
        <v>20</v>
      </c>
      <c r="O20" s="40"/>
      <c r="P20" s="61">
        <v>5</v>
      </c>
    </row>
    <row r="21" spans="1:16">
      <c r="A21" s="66"/>
      <c r="B21" s="40"/>
      <c r="C21" s="41"/>
      <c r="D21" s="41"/>
      <c r="E21" s="45"/>
      <c r="F21" s="45"/>
      <c r="G21" s="68" t="s">
        <v>215</v>
      </c>
      <c r="H21" s="47"/>
      <c r="I21" s="68" t="s">
        <v>226</v>
      </c>
      <c r="J21" s="68" t="s">
        <v>45</v>
      </c>
      <c r="K21" s="68" t="s">
        <v>25</v>
      </c>
      <c r="L21" s="68" t="s">
        <v>26</v>
      </c>
      <c r="M21" s="68">
        <v>12</v>
      </c>
      <c r="N21" s="60">
        <v>20</v>
      </c>
      <c r="O21" s="40"/>
      <c r="P21" s="61">
        <v>5</v>
      </c>
    </row>
    <row r="22" spans="1:16">
      <c r="A22" s="66"/>
      <c r="B22" s="40"/>
      <c r="C22" s="41"/>
      <c r="D22" s="41"/>
      <c r="E22" s="45"/>
      <c r="F22" s="45"/>
      <c r="G22" s="69" t="s">
        <v>227</v>
      </c>
      <c r="H22" s="44" t="s">
        <v>228</v>
      </c>
      <c r="I22" s="69" t="s">
        <v>229</v>
      </c>
      <c r="J22" s="69" t="s">
        <v>24</v>
      </c>
      <c r="K22" s="69" t="s">
        <v>25</v>
      </c>
      <c r="L22" s="69" t="s">
        <v>26</v>
      </c>
      <c r="M22" s="69">
        <v>23</v>
      </c>
      <c r="N22" s="60">
        <v>32</v>
      </c>
      <c r="O22" s="40"/>
      <c r="P22" s="61">
        <v>10</v>
      </c>
    </row>
    <row r="23" spans="1:16">
      <c r="A23" s="66"/>
      <c r="B23" s="40"/>
      <c r="C23" s="41"/>
      <c r="D23" s="41"/>
      <c r="E23" s="45"/>
      <c r="F23" s="45"/>
      <c r="G23" s="69" t="s">
        <v>227</v>
      </c>
      <c r="H23" s="46"/>
      <c r="I23" s="69" t="s">
        <v>230</v>
      </c>
      <c r="J23" s="69" t="s">
        <v>29</v>
      </c>
      <c r="K23" s="69" t="s">
        <v>25</v>
      </c>
      <c r="L23" s="69" t="s">
        <v>26</v>
      </c>
      <c r="M23" s="69">
        <v>37</v>
      </c>
      <c r="N23" s="60">
        <v>46</v>
      </c>
      <c r="O23" s="40"/>
      <c r="P23" s="61">
        <v>10</v>
      </c>
    </row>
    <row r="24" spans="1:16">
      <c r="A24" s="66"/>
      <c r="B24" s="40"/>
      <c r="C24" s="41"/>
      <c r="D24" s="41"/>
      <c r="E24" s="45"/>
      <c r="F24" s="45"/>
      <c r="G24" s="69" t="s">
        <v>227</v>
      </c>
      <c r="H24" s="46"/>
      <c r="I24" s="69" t="s">
        <v>231</v>
      </c>
      <c r="J24" s="69" t="s">
        <v>31</v>
      </c>
      <c r="K24" s="69" t="s">
        <v>25</v>
      </c>
      <c r="L24" s="69" t="s">
        <v>26</v>
      </c>
      <c r="M24" s="69">
        <v>40</v>
      </c>
      <c r="N24" s="60">
        <v>49</v>
      </c>
      <c r="O24" s="40"/>
      <c r="P24" s="61">
        <v>20</v>
      </c>
    </row>
    <row r="25" spans="1:16">
      <c r="A25" s="66"/>
      <c r="B25" s="40"/>
      <c r="C25" s="41"/>
      <c r="D25" s="41"/>
      <c r="E25" s="45"/>
      <c r="F25" s="45"/>
      <c r="G25" s="69" t="s">
        <v>227</v>
      </c>
      <c r="H25" s="46"/>
      <c r="I25" s="69" t="s">
        <v>232</v>
      </c>
      <c r="J25" s="69" t="s">
        <v>33</v>
      </c>
      <c r="K25" s="69" t="s">
        <v>25</v>
      </c>
      <c r="L25" s="69" t="s">
        <v>26</v>
      </c>
      <c r="M25" s="69">
        <v>26</v>
      </c>
      <c r="N25" s="60">
        <v>35</v>
      </c>
      <c r="O25" s="40"/>
      <c r="P25" s="61">
        <v>10</v>
      </c>
    </row>
    <row r="26" spans="1:16">
      <c r="A26" s="66"/>
      <c r="B26" s="40"/>
      <c r="C26" s="41"/>
      <c r="D26" s="41"/>
      <c r="E26" s="45"/>
      <c r="F26" s="45"/>
      <c r="G26" s="69" t="s">
        <v>227</v>
      </c>
      <c r="H26" s="46"/>
      <c r="I26" s="69" t="s">
        <v>233</v>
      </c>
      <c r="J26" s="69" t="s">
        <v>35</v>
      </c>
      <c r="K26" s="69" t="s">
        <v>25</v>
      </c>
      <c r="L26" s="69" t="s">
        <v>26</v>
      </c>
      <c r="M26" s="69">
        <v>14</v>
      </c>
      <c r="N26" s="60">
        <v>22</v>
      </c>
      <c r="O26" s="40"/>
      <c r="P26" s="61">
        <v>10</v>
      </c>
    </row>
    <row r="27" spans="1:16">
      <c r="A27" s="66"/>
      <c r="B27" s="40"/>
      <c r="C27" s="41"/>
      <c r="D27" s="41"/>
      <c r="E27" s="45"/>
      <c r="F27" s="45"/>
      <c r="G27" s="69" t="s">
        <v>227</v>
      </c>
      <c r="H27" s="46"/>
      <c r="I27" s="69" t="s">
        <v>234</v>
      </c>
      <c r="J27" s="69" t="s">
        <v>37</v>
      </c>
      <c r="K27" s="69" t="s">
        <v>25</v>
      </c>
      <c r="L27" s="69" t="s">
        <v>26</v>
      </c>
      <c r="M27" s="69">
        <v>12</v>
      </c>
      <c r="N27" s="60">
        <v>20</v>
      </c>
      <c r="O27" s="40"/>
      <c r="P27" s="61">
        <v>10</v>
      </c>
    </row>
    <row r="28" spans="1:16">
      <c r="A28" s="66"/>
      <c r="B28" s="40"/>
      <c r="C28" s="41"/>
      <c r="D28" s="41"/>
      <c r="E28" s="45"/>
      <c r="F28" s="45"/>
      <c r="G28" s="69" t="s">
        <v>227</v>
      </c>
      <c r="H28" s="46"/>
      <c r="I28" s="69" t="s">
        <v>235</v>
      </c>
      <c r="J28" s="69" t="s">
        <v>39</v>
      </c>
      <c r="K28" s="69" t="s">
        <v>25</v>
      </c>
      <c r="L28" s="69" t="s">
        <v>26</v>
      </c>
      <c r="M28" s="69">
        <v>12</v>
      </c>
      <c r="N28" s="60">
        <v>20</v>
      </c>
      <c r="O28" s="40"/>
      <c r="P28" s="61">
        <v>5</v>
      </c>
    </row>
    <row r="29" spans="1:16">
      <c r="A29" s="66"/>
      <c r="B29" s="40"/>
      <c r="C29" s="41"/>
      <c r="D29" s="41"/>
      <c r="E29" s="45"/>
      <c r="F29" s="45"/>
      <c r="G29" s="69" t="s">
        <v>227</v>
      </c>
      <c r="H29" s="46"/>
      <c r="I29" s="69" t="s">
        <v>236</v>
      </c>
      <c r="J29" s="69" t="s">
        <v>41</v>
      </c>
      <c r="K29" s="69" t="s">
        <v>25</v>
      </c>
      <c r="L29" s="69" t="s">
        <v>26</v>
      </c>
      <c r="M29" s="69">
        <v>12</v>
      </c>
      <c r="N29" s="60">
        <v>20</v>
      </c>
      <c r="O29" s="40"/>
      <c r="P29" s="61">
        <v>5</v>
      </c>
    </row>
    <row r="30" spans="1:16">
      <c r="A30" s="66"/>
      <c r="B30" s="40"/>
      <c r="C30" s="41"/>
      <c r="D30" s="41"/>
      <c r="E30" s="45"/>
      <c r="F30" s="45"/>
      <c r="G30" s="69" t="s">
        <v>227</v>
      </c>
      <c r="H30" s="46"/>
      <c r="I30" s="69" t="s">
        <v>237</v>
      </c>
      <c r="J30" s="69" t="s">
        <v>43</v>
      </c>
      <c r="K30" s="69" t="s">
        <v>25</v>
      </c>
      <c r="L30" s="69" t="s">
        <v>26</v>
      </c>
      <c r="M30" s="69">
        <v>12</v>
      </c>
      <c r="N30" s="60">
        <v>20</v>
      </c>
      <c r="O30" s="40"/>
      <c r="P30" s="61">
        <v>5</v>
      </c>
    </row>
    <row r="31" spans="1:16">
      <c r="A31" s="66"/>
      <c r="B31" s="40"/>
      <c r="C31" s="41"/>
      <c r="D31" s="41"/>
      <c r="E31" s="45"/>
      <c r="F31" s="45"/>
      <c r="G31" s="69" t="s">
        <v>227</v>
      </c>
      <c r="H31" s="47"/>
      <c r="I31" s="69" t="s">
        <v>238</v>
      </c>
      <c r="J31" s="69" t="s">
        <v>45</v>
      </c>
      <c r="K31" s="69" t="s">
        <v>25</v>
      </c>
      <c r="L31" s="69" t="s">
        <v>26</v>
      </c>
      <c r="M31" s="69">
        <v>12</v>
      </c>
      <c r="N31" s="60">
        <v>20</v>
      </c>
      <c r="O31" s="40"/>
      <c r="P31" s="61">
        <v>5</v>
      </c>
    </row>
    <row r="32" spans="1:16">
      <c r="A32" s="66"/>
      <c r="B32" s="40"/>
      <c r="C32" s="41"/>
      <c r="D32" s="41"/>
      <c r="E32" s="45"/>
      <c r="F32" s="45"/>
      <c r="G32" s="70" t="s">
        <v>239</v>
      </c>
      <c r="H32" s="44" t="s">
        <v>240</v>
      </c>
      <c r="I32" s="70" t="s">
        <v>241</v>
      </c>
      <c r="J32" s="70" t="s">
        <v>24</v>
      </c>
      <c r="K32" s="70" t="s">
        <v>25</v>
      </c>
      <c r="L32" s="70" t="s">
        <v>26</v>
      </c>
      <c r="M32" s="70">
        <v>419</v>
      </c>
      <c r="N32" s="60">
        <v>437</v>
      </c>
      <c r="O32" s="40"/>
      <c r="P32" s="61">
        <v>10</v>
      </c>
    </row>
    <row r="33" spans="1:16">
      <c r="A33" s="66"/>
      <c r="B33" s="40"/>
      <c r="C33" s="41"/>
      <c r="D33" s="41"/>
      <c r="E33" s="45"/>
      <c r="F33" s="45"/>
      <c r="G33" s="70" t="s">
        <v>239</v>
      </c>
      <c r="H33" s="46"/>
      <c r="I33" s="70" t="s">
        <v>242</v>
      </c>
      <c r="J33" s="70" t="s">
        <v>29</v>
      </c>
      <c r="K33" s="70" t="s">
        <v>25</v>
      </c>
      <c r="L33" s="70" t="s">
        <v>26</v>
      </c>
      <c r="M33" s="70">
        <v>672</v>
      </c>
      <c r="N33" s="60">
        <v>697</v>
      </c>
      <c r="O33" s="40"/>
      <c r="P33" s="61">
        <v>10</v>
      </c>
    </row>
    <row r="34" spans="1:16">
      <c r="A34" s="66"/>
      <c r="B34" s="40"/>
      <c r="C34" s="41"/>
      <c r="D34" s="41"/>
      <c r="E34" s="45"/>
      <c r="F34" s="45"/>
      <c r="G34" s="70" t="s">
        <v>239</v>
      </c>
      <c r="H34" s="46"/>
      <c r="I34" s="70" t="s">
        <v>243</v>
      </c>
      <c r="J34" s="70" t="s">
        <v>31</v>
      </c>
      <c r="K34" s="70" t="s">
        <v>25</v>
      </c>
      <c r="L34" s="70" t="s">
        <v>26</v>
      </c>
      <c r="M34" s="70">
        <v>729</v>
      </c>
      <c r="N34" s="60">
        <v>756</v>
      </c>
      <c r="O34" s="40"/>
      <c r="P34" s="61">
        <v>20</v>
      </c>
    </row>
    <row r="35" spans="1:16">
      <c r="A35" s="66"/>
      <c r="B35" s="40"/>
      <c r="C35" s="41"/>
      <c r="D35" s="41"/>
      <c r="E35" s="45"/>
      <c r="F35" s="45"/>
      <c r="G35" s="70" t="s">
        <v>239</v>
      </c>
      <c r="H35" s="46"/>
      <c r="I35" s="70" t="s">
        <v>244</v>
      </c>
      <c r="J35" s="70" t="s">
        <v>33</v>
      </c>
      <c r="K35" s="70" t="s">
        <v>25</v>
      </c>
      <c r="L35" s="70" t="s">
        <v>26</v>
      </c>
      <c r="M35" s="70">
        <v>479</v>
      </c>
      <c r="N35" s="60">
        <v>498</v>
      </c>
      <c r="O35" s="40"/>
      <c r="P35" s="61">
        <v>10</v>
      </c>
    </row>
    <row r="36" spans="1:16">
      <c r="A36" s="66"/>
      <c r="B36" s="40"/>
      <c r="C36" s="41"/>
      <c r="D36" s="41"/>
      <c r="E36" s="45"/>
      <c r="F36" s="45"/>
      <c r="G36" s="70" t="s">
        <v>239</v>
      </c>
      <c r="H36" s="46"/>
      <c r="I36" s="70" t="s">
        <v>245</v>
      </c>
      <c r="J36" s="70" t="s">
        <v>35</v>
      </c>
      <c r="K36" s="70" t="s">
        <v>25</v>
      </c>
      <c r="L36" s="70" t="s">
        <v>26</v>
      </c>
      <c r="M36" s="70">
        <v>260</v>
      </c>
      <c r="N36" s="60">
        <v>273</v>
      </c>
      <c r="O36" s="40"/>
      <c r="P36" s="61">
        <v>10</v>
      </c>
    </row>
    <row r="37" spans="1:16">
      <c r="A37" s="66"/>
      <c r="B37" s="40"/>
      <c r="C37" s="41"/>
      <c r="D37" s="41"/>
      <c r="E37" s="45"/>
      <c r="F37" s="45"/>
      <c r="G37" s="70" t="s">
        <v>239</v>
      </c>
      <c r="H37" s="46"/>
      <c r="I37" s="70" t="s">
        <v>246</v>
      </c>
      <c r="J37" s="70" t="s">
        <v>37</v>
      </c>
      <c r="K37" s="70" t="s">
        <v>25</v>
      </c>
      <c r="L37" s="70" t="s">
        <v>26</v>
      </c>
      <c r="M37" s="70">
        <v>207</v>
      </c>
      <c r="N37" s="60">
        <v>218</v>
      </c>
      <c r="O37" s="40"/>
      <c r="P37" s="61">
        <v>10</v>
      </c>
    </row>
    <row r="38" spans="1:16">
      <c r="A38" s="66"/>
      <c r="B38" s="40"/>
      <c r="C38" s="41"/>
      <c r="D38" s="41"/>
      <c r="E38" s="45"/>
      <c r="F38" s="45"/>
      <c r="G38" s="70" t="s">
        <v>239</v>
      </c>
      <c r="H38" s="46"/>
      <c r="I38" s="70" t="s">
        <v>247</v>
      </c>
      <c r="J38" s="70" t="s">
        <v>39</v>
      </c>
      <c r="K38" s="70" t="s">
        <v>25</v>
      </c>
      <c r="L38" s="70" t="s">
        <v>26</v>
      </c>
      <c r="M38" s="70">
        <v>12</v>
      </c>
      <c r="N38" s="60">
        <v>20</v>
      </c>
      <c r="O38" s="40"/>
      <c r="P38" s="61">
        <v>5</v>
      </c>
    </row>
    <row r="39" spans="1:16">
      <c r="A39" s="66"/>
      <c r="B39" s="40"/>
      <c r="C39" s="41"/>
      <c r="D39" s="41"/>
      <c r="E39" s="45"/>
      <c r="F39" s="45"/>
      <c r="G39" s="70" t="s">
        <v>239</v>
      </c>
      <c r="H39" s="46"/>
      <c r="I39" s="70" t="s">
        <v>248</v>
      </c>
      <c r="J39" s="70" t="s">
        <v>41</v>
      </c>
      <c r="K39" s="70" t="s">
        <v>25</v>
      </c>
      <c r="L39" s="70" t="s">
        <v>26</v>
      </c>
      <c r="M39" s="70">
        <v>12</v>
      </c>
      <c r="N39" s="60">
        <v>20</v>
      </c>
      <c r="O39" s="40"/>
      <c r="P39" s="61">
        <v>5</v>
      </c>
    </row>
    <row r="40" spans="1:16">
      <c r="A40" s="66"/>
      <c r="B40" s="40"/>
      <c r="C40" s="41"/>
      <c r="D40" s="41"/>
      <c r="E40" s="45"/>
      <c r="F40" s="45"/>
      <c r="G40" s="70" t="s">
        <v>239</v>
      </c>
      <c r="H40" s="46"/>
      <c r="I40" s="70" t="s">
        <v>249</v>
      </c>
      <c r="J40" s="70" t="s">
        <v>43</v>
      </c>
      <c r="K40" s="70" t="s">
        <v>25</v>
      </c>
      <c r="L40" s="70" t="s">
        <v>26</v>
      </c>
      <c r="M40" s="70">
        <v>12</v>
      </c>
      <c r="N40" s="60">
        <v>20</v>
      </c>
      <c r="O40" s="40"/>
      <c r="P40" s="61">
        <v>5</v>
      </c>
    </row>
    <row r="41" spans="1:16">
      <c r="A41" s="66"/>
      <c r="B41" s="40"/>
      <c r="C41" s="41"/>
      <c r="D41" s="41"/>
      <c r="E41" s="45"/>
      <c r="F41" s="45"/>
      <c r="G41" s="70" t="s">
        <v>239</v>
      </c>
      <c r="H41" s="47"/>
      <c r="I41" s="70" t="s">
        <v>250</v>
      </c>
      <c r="J41" s="70" t="s">
        <v>45</v>
      </c>
      <c r="K41" s="70" t="s">
        <v>25</v>
      </c>
      <c r="L41" s="70" t="s">
        <v>26</v>
      </c>
      <c r="M41" s="70">
        <v>12</v>
      </c>
      <c r="N41" s="60">
        <v>20</v>
      </c>
      <c r="O41" s="40"/>
      <c r="P41" s="61">
        <v>5</v>
      </c>
    </row>
    <row r="42" spans="1:16">
      <c r="A42" s="66"/>
      <c r="B42" s="40"/>
      <c r="C42" s="41"/>
      <c r="D42" s="41"/>
      <c r="E42" s="45"/>
      <c r="F42" s="45"/>
      <c r="G42" s="48" t="s">
        <v>251</v>
      </c>
      <c r="H42" s="44" t="s">
        <v>252</v>
      </c>
      <c r="I42" s="48" t="s">
        <v>253</v>
      </c>
      <c r="J42" s="48" t="s">
        <v>24</v>
      </c>
      <c r="K42" s="48" t="s">
        <v>25</v>
      </c>
      <c r="L42" s="48" t="s">
        <v>26</v>
      </c>
      <c r="M42" s="48">
        <v>23</v>
      </c>
      <c r="N42" s="60">
        <v>32</v>
      </c>
      <c r="O42" s="40"/>
      <c r="P42" s="61">
        <v>10</v>
      </c>
    </row>
    <row r="43" spans="1:16">
      <c r="A43" s="66"/>
      <c r="B43" s="40"/>
      <c r="C43" s="41"/>
      <c r="D43" s="41"/>
      <c r="E43" s="45"/>
      <c r="F43" s="45"/>
      <c r="G43" s="48" t="s">
        <v>251</v>
      </c>
      <c r="H43" s="46"/>
      <c r="I43" s="48" t="s">
        <v>254</v>
      </c>
      <c r="J43" s="48" t="s">
        <v>29</v>
      </c>
      <c r="K43" s="48" t="s">
        <v>25</v>
      </c>
      <c r="L43" s="48" t="s">
        <v>26</v>
      </c>
      <c r="M43" s="48">
        <v>37</v>
      </c>
      <c r="N43" s="60">
        <v>46</v>
      </c>
      <c r="O43" s="40"/>
      <c r="P43" s="61">
        <v>10</v>
      </c>
    </row>
    <row r="44" spans="1:16">
      <c r="A44" s="66"/>
      <c r="B44" s="40"/>
      <c r="C44" s="41"/>
      <c r="D44" s="41"/>
      <c r="E44" s="45"/>
      <c r="F44" s="45"/>
      <c r="G44" s="48" t="s">
        <v>251</v>
      </c>
      <c r="H44" s="46"/>
      <c r="I44" s="48" t="s">
        <v>255</v>
      </c>
      <c r="J44" s="48" t="s">
        <v>31</v>
      </c>
      <c r="K44" s="48" t="s">
        <v>25</v>
      </c>
      <c r="L44" s="48" t="s">
        <v>26</v>
      </c>
      <c r="M44" s="48">
        <v>40</v>
      </c>
      <c r="N44" s="60">
        <v>49</v>
      </c>
      <c r="O44" s="40"/>
      <c r="P44" s="61">
        <v>20</v>
      </c>
    </row>
    <row r="45" spans="1:16">
      <c r="A45" s="66"/>
      <c r="B45" s="40"/>
      <c r="C45" s="41"/>
      <c r="D45" s="41"/>
      <c r="E45" s="45"/>
      <c r="F45" s="45"/>
      <c r="G45" s="48" t="s">
        <v>251</v>
      </c>
      <c r="H45" s="46"/>
      <c r="I45" s="48" t="s">
        <v>256</v>
      </c>
      <c r="J45" s="48" t="s">
        <v>33</v>
      </c>
      <c r="K45" s="48" t="s">
        <v>25</v>
      </c>
      <c r="L45" s="48" t="s">
        <v>26</v>
      </c>
      <c r="M45" s="48">
        <v>26</v>
      </c>
      <c r="N45" s="60">
        <v>35</v>
      </c>
      <c r="O45" s="40"/>
      <c r="P45" s="61">
        <v>10</v>
      </c>
    </row>
    <row r="46" spans="1:16">
      <c r="A46" s="66"/>
      <c r="B46" s="40"/>
      <c r="C46" s="41"/>
      <c r="D46" s="41"/>
      <c r="E46" s="45"/>
      <c r="F46" s="45"/>
      <c r="G46" s="48" t="s">
        <v>251</v>
      </c>
      <c r="H46" s="46"/>
      <c r="I46" s="48" t="s">
        <v>257</v>
      </c>
      <c r="J46" s="48" t="s">
        <v>35</v>
      </c>
      <c r="K46" s="48" t="s">
        <v>25</v>
      </c>
      <c r="L46" s="48" t="s">
        <v>26</v>
      </c>
      <c r="M46" s="48">
        <v>14</v>
      </c>
      <c r="N46" s="60">
        <v>22</v>
      </c>
      <c r="O46" s="40"/>
      <c r="P46" s="61">
        <v>10</v>
      </c>
    </row>
    <row r="47" spans="1:16">
      <c r="A47" s="66"/>
      <c r="B47" s="40"/>
      <c r="C47" s="41"/>
      <c r="D47" s="41"/>
      <c r="E47" s="45"/>
      <c r="F47" s="45"/>
      <c r="G47" s="48" t="s">
        <v>251</v>
      </c>
      <c r="H47" s="46"/>
      <c r="I47" s="48" t="s">
        <v>258</v>
      </c>
      <c r="J47" s="48" t="s">
        <v>37</v>
      </c>
      <c r="K47" s="48" t="s">
        <v>25</v>
      </c>
      <c r="L47" s="48" t="s">
        <v>26</v>
      </c>
      <c r="M47" s="48">
        <v>12</v>
      </c>
      <c r="N47" s="60">
        <v>20</v>
      </c>
      <c r="O47" s="40"/>
      <c r="P47" s="61">
        <v>10</v>
      </c>
    </row>
    <row r="48" spans="1:16">
      <c r="A48" s="66"/>
      <c r="B48" s="40"/>
      <c r="C48" s="41"/>
      <c r="D48" s="41"/>
      <c r="E48" s="45"/>
      <c r="F48" s="45"/>
      <c r="G48" s="48" t="s">
        <v>251</v>
      </c>
      <c r="H48" s="46"/>
      <c r="I48" s="48" t="s">
        <v>259</v>
      </c>
      <c r="J48" s="48" t="s">
        <v>39</v>
      </c>
      <c r="K48" s="48" t="s">
        <v>25</v>
      </c>
      <c r="L48" s="48" t="s">
        <v>26</v>
      </c>
      <c r="M48" s="48">
        <v>12</v>
      </c>
      <c r="N48" s="60">
        <v>20</v>
      </c>
      <c r="O48" s="40"/>
      <c r="P48" s="61">
        <v>5</v>
      </c>
    </row>
    <row r="49" spans="1:16">
      <c r="A49" s="66"/>
      <c r="B49" s="40"/>
      <c r="C49" s="41"/>
      <c r="D49" s="41"/>
      <c r="E49" s="45"/>
      <c r="F49" s="45"/>
      <c r="G49" s="48" t="s">
        <v>251</v>
      </c>
      <c r="H49" s="46"/>
      <c r="I49" s="48" t="s">
        <v>260</v>
      </c>
      <c r="J49" s="48" t="s">
        <v>41</v>
      </c>
      <c r="K49" s="48" t="s">
        <v>25</v>
      </c>
      <c r="L49" s="48" t="s">
        <v>26</v>
      </c>
      <c r="M49" s="48">
        <v>12</v>
      </c>
      <c r="N49" s="60">
        <v>20</v>
      </c>
      <c r="O49" s="40"/>
      <c r="P49" s="61">
        <v>5</v>
      </c>
    </row>
    <row r="50" spans="1:16">
      <c r="A50" s="66"/>
      <c r="B50" s="40"/>
      <c r="C50" s="41"/>
      <c r="D50" s="41"/>
      <c r="E50" s="45"/>
      <c r="F50" s="45"/>
      <c r="G50" s="48" t="s">
        <v>251</v>
      </c>
      <c r="H50" s="46"/>
      <c r="I50" s="48" t="s">
        <v>261</v>
      </c>
      <c r="J50" s="48" t="s">
        <v>43</v>
      </c>
      <c r="K50" s="48" t="s">
        <v>25</v>
      </c>
      <c r="L50" s="48" t="s">
        <v>26</v>
      </c>
      <c r="M50" s="48">
        <v>12</v>
      </c>
      <c r="N50" s="60">
        <v>20</v>
      </c>
      <c r="O50" s="40"/>
      <c r="P50" s="61">
        <v>5</v>
      </c>
    </row>
    <row r="51" spans="1:16">
      <c r="A51" s="66"/>
      <c r="B51" s="40"/>
      <c r="C51" s="41"/>
      <c r="D51" s="41"/>
      <c r="E51" s="45"/>
      <c r="F51" s="45"/>
      <c r="G51" s="48" t="s">
        <v>251</v>
      </c>
      <c r="H51" s="47"/>
      <c r="I51" s="48" t="s">
        <v>262</v>
      </c>
      <c r="J51" s="48" t="s">
        <v>45</v>
      </c>
      <c r="K51" s="48" t="s">
        <v>25</v>
      </c>
      <c r="L51" s="48" t="s">
        <v>26</v>
      </c>
      <c r="M51" s="48">
        <v>12</v>
      </c>
      <c r="N51" s="60">
        <v>20</v>
      </c>
      <c r="O51" s="40"/>
      <c r="P51" s="61">
        <v>5</v>
      </c>
    </row>
    <row r="52" spans="1:16">
      <c r="A52" s="39" t="s">
        <v>197</v>
      </c>
      <c r="B52" s="71" t="s">
        <v>198</v>
      </c>
      <c r="C52" s="48" t="s">
        <v>263</v>
      </c>
      <c r="D52" s="48" t="s">
        <v>19</v>
      </c>
      <c r="E52" s="42" t="s">
        <v>200</v>
      </c>
      <c r="F52" s="41" t="s">
        <v>201</v>
      </c>
      <c r="G52" s="72" t="s">
        <v>264</v>
      </c>
      <c r="H52" s="44" t="s">
        <v>265</v>
      </c>
      <c r="I52" s="72" t="s">
        <v>266</v>
      </c>
      <c r="J52" s="72" t="s">
        <v>24</v>
      </c>
      <c r="K52" s="72" t="s">
        <v>25</v>
      </c>
      <c r="L52" s="72" t="s">
        <v>26</v>
      </c>
      <c r="M52" s="72">
        <v>523</v>
      </c>
      <c r="N52" s="60">
        <v>544</v>
      </c>
      <c r="O52" s="40"/>
      <c r="P52" s="61">
        <v>10</v>
      </c>
    </row>
    <row r="53" spans="1:16">
      <c r="A53" s="39"/>
      <c r="B53" s="71"/>
      <c r="C53" s="48"/>
      <c r="D53" s="48"/>
      <c r="E53" s="73"/>
      <c r="F53" s="45"/>
      <c r="G53" s="72" t="s">
        <v>264</v>
      </c>
      <c r="H53" s="46"/>
      <c r="I53" s="72" t="s">
        <v>267</v>
      </c>
      <c r="J53" s="72" t="s">
        <v>29</v>
      </c>
      <c r="K53" s="72" t="s">
        <v>25</v>
      </c>
      <c r="L53" s="72" t="s">
        <v>26</v>
      </c>
      <c r="M53" s="72">
        <v>841</v>
      </c>
      <c r="N53" s="60">
        <v>871</v>
      </c>
      <c r="O53" s="40"/>
      <c r="P53" s="61">
        <v>10</v>
      </c>
    </row>
    <row r="54" spans="1:16">
      <c r="A54" s="39"/>
      <c r="B54" s="71"/>
      <c r="C54" s="48"/>
      <c r="D54" s="48"/>
      <c r="E54" s="73"/>
      <c r="F54" s="45"/>
      <c r="G54" s="72" t="s">
        <v>264</v>
      </c>
      <c r="H54" s="46"/>
      <c r="I54" s="72" t="s">
        <v>268</v>
      </c>
      <c r="J54" s="72" t="s">
        <v>31</v>
      </c>
      <c r="K54" s="72" t="s">
        <v>25</v>
      </c>
      <c r="L54" s="72" t="s">
        <v>26</v>
      </c>
      <c r="M54" s="72">
        <v>911</v>
      </c>
      <c r="N54" s="60">
        <v>943</v>
      </c>
      <c r="O54" s="40"/>
      <c r="P54" s="61">
        <v>20</v>
      </c>
    </row>
    <row r="55" spans="1:16">
      <c r="A55" s="39"/>
      <c r="B55" s="71"/>
      <c r="C55" s="48"/>
      <c r="D55" s="48"/>
      <c r="E55" s="73"/>
      <c r="F55" s="45"/>
      <c r="G55" s="72" t="s">
        <v>264</v>
      </c>
      <c r="H55" s="46"/>
      <c r="I55" s="72" t="s">
        <v>269</v>
      </c>
      <c r="J55" s="72" t="s">
        <v>33</v>
      </c>
      <c r="K55" s="72" t="s">
        <v>25</v>
      </c>
      <c r="L55" s="72" t="s">
        <v>26</v>
      </c>
      <c r="M55" s="72">
        <v>598</v>
      </c>
      <c r="N55" s="60">
        <v>621</v>
      </c>
      <c r="O55" s="40"/>
      <c r="P55" s="61">
        <v>10</v>
      </c>
    </row>
    <row r="56" spans="1:16">
      <c r="A56" s="39"/>
      <c r="B56" s="71"/>
      <c r="C56" s="48"/>
      <c r="D56" s="48"/>
      <c r="E56" s="73"/>
      <c r="F56" s="45"/>
      <c r="G56" s="72" t="s">
        <v>264</v>
      </c>
      <c r="H56" s="46"/>
      <c r="I56" s="72" t="s">
        <v>270</v>
      </c>
      <c r="J56" s="72" t="s">
        <v>35</v>
      </c>
      <c r="K56" s="72" t="s">
        <v>25</v>
      </c>
      <c r="L56" s="72" t="s">
        <v>26</v>
      </c>
      <c r="M56" s="72">
        <v>325</v>
      </c>
      <c r="N56" s="60">
        <v>340</v>
      </c>
      <c r="O56" s="40"/>
      <c r="P56" s="61">
        <v>10</v>
      </c>
    </row>
    <row r="57" spans="1:16">
      <c r="A57" s="39"/>
      <c r="B57" s="71"/>
      <c r="C57" s="48"/>
      <c r="D57" s="48"/>
      <c r="E57" s="73"/>
      <c r="F57" s="45"/>
      <c r="G57" s="72" t="s">
        <v>264</v>
      </c>
      <c r="H57" s="46"/>
      <c r="I57" s="72" t="s">
        <v>271</v>
      </c>
      <c r="J57" s="72" t="s">
        <v>37</v>
      </c>
      <c r="K57" s="72" t="s">
        <v>25</v>
      </c>
      <c r="L57" s="72" t="s">
        <v>26</v>
      </c>
      <c r="M57" s="72">
        <v>259</v>
      </c>
      <c r="N57" s="60">
        <v>272</v>
      </c>
      <c r="O57" s="40"/>
      <c r="P57" s="61">
        <v>10</v>
      </c>
    </row>
    <row r="58" spans="1:16">
      <c r="A58" s="39"/>
      <c r="B58" s="71"/>
      <c r="C58" s="48"/>
      <c r="D58" s="48"/>
      <c r="E58" s="73"/>
      <c r="F58" s="45"/>
      <c r="G58" s="72" t="s">
        <v>264</v>
      </c>
      <c r="H58" s="46"/>
      <c r="I58" s="72" t="s">
        <v>272</v>
      </c>
      <c r="J58" s="72" t="s">
        <v>39</v>
      </c>
      <c r="K58" s="72" t="s">
        <v>25</v>
      </c>
      <c r="L58" s="72" t="s">
        <v>26</v>
      </c>
      <c r="M58" s="72">
        <v>12</v>
      </c>
      <c r="N58" s="60">
        <v>20</v>
      </c>
      <c r="O58" s="40"/>
      <c r="P58" s="61">
        <v>5</v>
      </c>
    </row>
    <row r="59" spans="1:16">
      <c r="A59" s="39"/>
      <c r="B59" s="71"/>
      <c r="C59" s="48"/>
      <c r="D59" s="48"/>
      <c r="E59" s="73"/>
      <c r="F59" s="45"/>
      <c r="G59" s="72" t="s">
        <v>264</v>
      </c>
      <c r="H59" s="46"/>
      <c r="I59" s="72" t="s">
        <v>273</v>
      </c>
      <c r="J59" s="72" t="s">
        <v>41</v>
      </c>
      <c r="K59" s="72" t="s">
        <v>25</v>
      </c>
      <c r="L59" s="72" t="s">
        <v>26</v>
      </c>
      <c r="M59" s="72">
        <v>12</v>
      </c>
      <c r="N59" s="60">
        <v>20</v>
      </c>
      <c r="O59" s="40"/>
      <c r="P59" s="61">
        <v>5</v>
      </c>
    </row>
    <row r="60" spans="1:16">
      <c r="A60" s="39"/>
      <c r="B60" s="71"/>
      <c r="C60" s="48"/>
      <c r="D60" s="48"/>
      <c r="E60" s="73"/>
      <c r="F60" s="45"/>
      <c r="G60" s="72" t="s">
        <v>264</v>
      </c>
      <c r="H60" s="46"/>
      <c r="I60" s="72" t="s">
        <v>274</v>
      </c>
      <c r="J60" s="72" t="s">
        <v>43</v>
      </c>
      <c r="K60" s="72" t="s">
        <v>25</v>
      </c>
      <c r="L60" s="72" t="s">
        <v>26</v>
      </c>
      <c r="M60" s="72">
        <v>12</v>
      </c>
      <c r="N60" s="60">
        <v>20</v>
      </c>
      <c r="O60" s="40"/>
      <c r="P60" s="61">
        <v>5</v>
      </c>
    </row>
    <row r="61" spans="1:16">
      <c r="A61" s="39"/>
      <c r="B61" s="71"/>
      <c r="C61" s="48"/>
      <c r="D61" s="48"/>
      <c r="E61" s="73"/>
      <c r="F61" s="74"/>
      <c r="G61" s="72" t="s">
        <v>264</v>
      </c>
      <c r="H61" s="47"/>
      <c r="I61" s="72" t="s">
        <v>275</v>
      </c>
      <c r="J61" s="72" t="s">
        <v>45</v>
      </c>
      <c r="K61" s="72" t="s">
        <v>25</v>
      </c>
      <c r="L61" s="72" t="s">
        <v>26</v>
      </c>
      <c r="M61" s="72">
        <v>12</v>
      </c>
      <c r="N61" s="60">
        <v>20</v>
      </c>
      <c r="O61" s="40"/>
      <c r="P61" s="61">
        <v>5</v>
      </c>
    </row>
    <row r="62" ht="14.25" spans="1:16">
      <c r="A62" s="54"/>
      <c r="B62" s="55"/>
      <c r="C62" s="55"/>
      <c r="D62" s="55"/>
      <c r="E62" s="55"/>
      <c r="F62" s="56" t="s">
        <v>276</v>
      </c>
      <c r="G62" s="55"/>
      <c r="H62" s="55"/>
      <c r="I62" s="55"/>
      <c r="J62" s="55"/>
      <c r="K62" s="55"/>
      <c r="L62" s="55"/>
      <c r="M62" s="62">
        <v>13498</v>
      </c>
      <c r="N62" s="63">
        <v>14301</v>
      </c>
      <c r="O62" s="55"/>
      <c r="P62" s="64"/>
    </row>
  </sheetData>
  <mergeCells count="19">
    <mergeCell ref="A2:A51"/>
    <mergeCell ref="A52:A61"/>
    <mergeCell ref="B2:B51"/>
    <mergeCell ref="B52:B61"/>
    <mergeCell ref="C2:C51"/>
    <mergeCell ref="C52:C61"/>
    <mergeCell ref="D2:D51"/>
    <mergeCell ref="D52:D61"/>
    <mergeCell ref="E2:E51"/>
    <mergeCell ref="E52:E61"/>
    <mergeCell ref="F2:F51"/>
    <mergeCell ref="F52:F61"/>
    <mergeCell ref="H2:H11"/>
    <mergeCell ref="H12:H21"/>
    <mergeCell ref="H22:H31"/>
    <mergeCell ref="H32:H41"/>
    <mergeCell ref="H42:H51"/>
    <mergeCell ref="H52:H61"/>
    <mergeCell ref="O2:O6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D30" sqref="D30"/>
    </sheetView>
  </sheetViews>
  <sheetFormatPr defaultColWidth="9" defaultRowHeight="13.5"/>
  <cols>
    <col min="9" max="9" width="11.25" customWidth="1"/>
  </cols>
  <sheetData>
    <row r="1" ht="25.5" spans="1:16">
      <c r="A1" s="36" t="s">
        <v>0</v>
      </c>
      <c r="B1" s="37" t="s">
        <v>189</v>
      </c>
      <c r="C1" s="37" t="s">
        <v>1</v>
      </c>
      <c r="D1" s="37" t="s">
        <v>190</v>
      </c>
      <c r="E1" s="38" t="s">
        <v>191</v>
      </c>
      <c r="F1" s="38" t="s">
        <v>192</v>
      </c>
      <c r="G1" s="37" t="s">
        <v>5</v>
      </c>
      <c r="H1" s="37"/>
      <c r="I1" s="37" t="s">
        <v>6</v>
      </c>
      <c r="J1" s="37" t="s">
        <v>7</v>
      </c>
      <c r="K1" s="37" t="s">
        <v>8</v>
      </c>
      <c r="L1" s="37" t="s">
        <v>193</v>
      </c>
      <c r="M1" s="38" t="s">
        <v>194</v>
      </c>
      <c r="N1" s="57" t="s">
        <v>195</v>
      </c>
      <c r="O1" s="37" t="s">
        <v>196</v>
      </c>
      <c r="P1" s="58" t="s">
        <v>13</v>
      </c>
    </row>
    <row r="2" ht="63.75" customHeight="1" spans="1:16">
      <c r="A2" s="39" t="s">
        <v>277</v>
      </c>
      <c r="B2" s="40" t="s">
        <v>198</v>
      </c>
      <c r="C2" s="41" t="s">
        <v>278</v>
      </c>
      <c r="D2" s="41" t="s">
        <v>19</v>
      </c>
      <c r="E2" s="42" t="s">
        <v>279</v>
      </c>
      <c r="F2" s="41" t="s">
        <v>280</v>
      </c>
      <c r="G2" s="65" t="s">
        <v>239</v>
      </c>
      <c r="H2" s="44" t="s">
        <v>281</v>
      </c>
      <c r="I2" s="212" t="s">
        <v>282</v>
      </c>
      <c r="J2" s="48" t="s">
        <v>24</v>
      </c>
      <c r="K2" s="48" t="s">
        <v>25</v>
      </c>
      <c r="L2" s="48" t="s">
        <v>26</v>
      </c>
      <c r="M2" s="48">
        <v>37</v>
      </c>
      <c r="N2" s="60">
        <v>47</v>
      </c>
      <c r="O2" s="40" t="s">
        <v>205</v>
      </c>
      <c r="P2" s="61">
        <v>5</v>
      </c>
    </row>
    <row r="3" spans="1:16">
      <c r="A3" s="39"/>
      <c r="B3" s="40"/>
      <c r="C3" s="41"/>
      <c r="D3" s="41"/>
      <c r="E3" s="42"/>
      <c r="F3" s="45"/>
      <c r="G3" s="65" t="s">
        <v>239</v>
      </c>
      <c r="H3" s="46"/>
      <c r="I3" s="212" t="s">
        <v>283</v>
      </c>
      <c r="J3" s="48" t="s">
        <v>29</v>
      </c>
      <c r="K3" s="48" t="s">
        <v>25</v>
      </c>
      <c r="L3" s="48" t="s">
        <v>26</v>
      </c>
      <c r="M3" s="48">
        <v>65</v>
      </c>
      <c r="N3" s="60">
        <v>76</v>
      </c>
      <c r="O3" s="40"/>
      <c r="P3" s="61">
        <v>5</v>
      </c>
    </row>
    <row r="4" spans="1:16">
      <c r="A4" s="39"/>
      <c r="B4" s="40"/>
      <c r="C4" s="41"/>
      <c r="D4" s="41"/>
      <c r="E4" s="42"/>
      <c r="F4" s="45"/>
      <c r="G4" s="65" t="s">
        <v>239</v>
      </c>
      <c r="H4" s="46"/>
      <c r="I4" s="212" t="s">
        <v>284</v>
      </c>
      <c r="J4" s="48" t="s">
        <v>31</v>
      </c>
      <c r="K4" s="48" t="s">
        <v>25</v>
      </c>
      <c r="L4" s="48" t="s">
        <v>26</v>
      </c>
      <c r="M4" s="48">
        <v>79</v>
      </c>
      <c r="N4" s="60">
        <v>91</v>
      </c>
      <c r="O4" s="40"/>
      <c r="P4" s="61">
        <v>5</v>
      </c>
    </row>
    <row r="5" spans="1:16">
      <c r="A5" s="39"/>
      <c r="B5" s="40"/>
      <c r="C5" s="41"/>
      <c r="D5" s="41"/>
      <c r="E5" s="42"/>
      <c r="F5" s="45"/>
      <c r="G5" s="65" t="s">
        <v>239</v>
      </c>
      <c r="H5" s="46"/>
      <c r="I5" s="212" t="s">
        <v>285</v>
      </c>
      <c r="J5" s="48" t="s">
        <v>33</v>
      </c>
      <c r="K5" s="48" t="s">
        <v>25</v>
      </c>
      <c r="L5" s="48" t="s">
        <v>26</v>
      </c>
      <c r="M5" s="48">
        <v>54</v>
      </c>
      <c r="N5" s="60">
        <v>65</v>
      </c>
      <c r="O5" s="40"/>
      <c r="P5" s="61">
        <v>5</v>
      </c>
    </row>
    <row r="6" spans="1:16">
      <c r="A6" s="39"/>
      <c r="B6" s="40"/>
      <c r="C6" s="41"/>
      <c r="D6" s="41"/>
      <c r="E6" s="42"/>
      <c r="F6" s="45"/>
      <c r="G6" s="65" t="s">
        <v>239</v>
      </c>
      <c r="H6" s="46"/>
      <c r="I6" s="212" t="s">
        <v>286</v>
      </c>
      <c r="J6" s="48" t="s">
        <v>35</v>
      </c>
      <c r="K6" s="48" t="s">
        <v>25</v>
      </c>
      <c r="L6" s="48" t="s">
        <v>26</v>
      </c>
      <c r="M6" s="48">
        <v>30</v>
      </c>
      <c r="N6" s="60">
        <v>40</v>
      </c>
      <c r="O6" s="40"/>
      <c r="P6" s="61">
        <v>5</v>
      </c>
    </row>
    <row r="7" spans="1:16">
      <c r="A7" s="39"/>
      <c r="B7" s="40"/>
      <c r="C7" s="41"/>
      <c r="D7" s="41"/>
      <c r="E7" s="42"/>
      <c r="F7" s="45"/>
      <c r="G7" s="65" t="s">
        <v>239</v>
      </c>
      <c r="H7" s="46"/>
      <c r="I7" s="212" t="s">
        <v>287</v>
      </c>
      <c r="J7" s="48" t="s">
        <v>37</v>
      </c>
      <c r="K7" s="48" t="s">
        <v>25</v>
      </c>
      <c r="L7" s="48" t="s">
        <v>26</v>
      </c>
      <c r="M7" s="48">
        <v>21</v>
      </c>
      <c r="N7" s="60">
        <v>30</v>
      </c>
      <c r="O7" s="40"/>
      <c r="P7" s="61">
        <v>5</v>
      </c>
    </row>
    <row r="8" spans="1:16">
      <c r="A8" s="39"/>
      <c r="B8" s="40"/>
      <c r="C8" s="41"/>
      <c r="D8" s="41"/>
      <c r="E8" s="42"/>
      <c r="F8" s="45"/>
      <c r="G8" s="65" t="s">
        <v>239</v>
      </c>
      <c r="H8" s="46"/>
      <c r="I8" s="212" t="s">
        <v>288</v>
      </c>
      <c r="J8" s="48" t="s">
        <v>39</v>
      </c>
      <c r="K8" s="48" t="s">
        <v>25</v>
      </c>
      <c r="L8" s="48" t="s">
        <v>26</v>
      </c>
      <c r="M8" s="48">
        <v>12</v>
      </c>
      <c r="N8" s="60">
        <v>21</v>
      </c>
      <c r="O8" s="40"/>
      <c r="P8" s="61">
        <v>5</v>
      </c>
    </row>
    <row r="9" spans="1:16">
      <c r="A9" s="39"/>
      <c r="B9" s="40"/>
      <c r="C9" s="41"/>
      <c r="D9" s="41"/>
      <c r="E9" s="42"/>
      <c r="F9" s="45"/>
      <c r="G9" s="65" t="s">
        <v>239</v>
      </c>
      <c r="H9" s="46"/>
      <c r="I9" s="212" t="s">
        <v>289</v>
      </c>
      <c r="J9" s="48" t="s">
        <v>41</v>
      </c>
      <c r="K9" s="48" t="s">
        <v>25</v>
      </c>
      <c r="L9" s="48" t="s">
        <v>26</v>
      </c>
      <c r="M9" s="48">
        <v>12</v>
      </c>
      <c r="N9" s="60">
        <v>21</v>
      </c>
      <c r="O9" s="40"/>
      <c r="P9" s="61">
        <v>5</v>
      </c>
    </row>
    <row r="10" spans="1:16">
      <c r="A10" s="39"/>
      <c r="B10" s="40"/>
      <c r="C10" s="41"/>
      <c r="D10" s="41"/>
      <c r="E10" s="42"/>
      <c r="F10" s="45"/>
      <c r="G10" s="65" t="s">
        <v>239</v>
      </c>
      <c r="H10" s="46"/>
      <c r="I10" s="212" t="s">
        <v>290</v>
      </c>
      <c r="J10" s="48" t="s">
        <v>43</v>
      </c>
      <c r="K10" s="48" t="s">
        <v>25</v>
      </c>
      <c r="L10" s="48" t="s">
        <v>26</v>
      </c>
      <c r="M10" s="48">
        <v>12</v>
      </c>
      <c r="N10" s="60">
        <v>21</v>
      </c>
      <c r="O10" s="40"/>
      <c r="P10" s="61">
        <v>5</v>
      </c>
    </row>
    <row r="11" spans="1:16">
      <c r="A11" s="39"/>
      <c r="B11" s="40"/>
      <c r="C11" s="41"/>
      <c r="D11" s="41"/>
      <c r="E11" s="42"/>
      <c r="F11" s="45"/>
      <c r="G11" s="65" t="s">
        <v>239</v>
      </c>
      <c r="H11" s="47"/>
      <c r="I11" s="212" t="s">
        <v>291</v>
      </c>
      <c r="J11" s="48" t="s">
        <v>45</v>
      </c>
      <c r="K11" s="48" t="s">
        <v>25</v>
      </c>
      <c r="L11" s="48" t="s">
        <v>26</v>
      </c>
      <c r="M11" s="48">
        <v>12</v>
      </c>
      <c r="N11" s="60">
        <v>21</v>
      </c>
      <c r="O11" s="40"/>
      <c r="P11" s="61">
        <v>5</v>
      </c>
    </row>
    <row r="12" spans="1:16">
      <c r="A12" s="39"/>
      <c r="B12" s="40"/>
      <c r="C12" s="41"/>
      <c r="D12" s="41"/>
      <c r="E12" s="42"/>
      <c r="F12" s="45"/>
      <c r="G12" s="50" t="s">
        <v>292</v>
      </c>
      <c r="H12" s="44" t="s">
        <v>293</v>
      </c>
      <c r="I12" s="212" t="s">
        <v>294</v>
      </c>
      <c r="J12" s="48" t="s">
        <v>24</v>
      </c>
      <c r="K12" s="48" t="s">
        <v>25</v>
      </c>
      <c r="L12" s="48" t="s">
        <v>26</v>
      </c>
      <c r="M12" s="48">
        <v>37</v>
      </c>
      <c r="N12" s="60">
        <v>47</v>
      </c>
      <c r="O12" s="40"/>
      <c r="P12" s="61">
        <v>5</v>
      </c>
    </row>
    <row r="13" spans="1:16">
      <c r="A13" s="39"/>
      <c r="B13" s="40"/>
      <c r="C13" s="41"/>
      <c r="D13" s="41"/>
      <c r="E13" s="42"/>
      <c r="F13" s="45"/>
      <c r="G13" s="50" t="s">
        <v>292</v>
      </c>
      <c r="H13" s="46"/>
      <c r="I13" s="212" t="s">
        <v>295</v>
      </c>
      <c r="J13" s="48" t="s">
        <v>29</v>
      </c>
      <c r="K13" s="48" t="s">
        <v>25</v>
      </c>
      <c r="L13" s="48" t="s">
        <v>26</v>
      </c>
      <c r="M13" s="48">
        <v>65</v>
      </c>
      <c r="N13" s="60">
        <v>76</v>
      </c>
      <c r="O13" s="40"/>
      <c r="P13" s="61">
        <v>5</v>
      </c>
    </row>
    <row r="14" spans="1:16">
      <c r="A14" s="39"/>
      <c r="B14" s="40"/>
      <c r="C14" s="41"/>
      <c r="D14" s="41"/>
      <c r="E14" s="42"/>
      <c r="F14" s="45"/>
      <c r="G14" s="50" t="s">
        <v>292</v>
      </c>
      <c r="H14" s="46"/>
      <c r="I14" s="212" t="s">
        <v>296</v>
      </c>
      <c r="J14" s="48" t="s">
        <v>31</v>
      </c>
      <c r="K14" s="48" t="s">
        <v>25</v>
      </c>
      <c r="L14" s="48" t="s">
        <v>26</v>
      </c>
      <c r="M14" s="48">
        <v>79</v>
      </c>
      <c r="N14" s="60">
        <v>91</v>
      </c>
      <c r="O14" s="40"/>
      <c r="P14" s="61">
        <v>5</v>
      </c>
    </row>
    <row r="15" spans="1:16">
      <c r="A15" s="39"/>
      <c r="B15" s="40"/>
      <c r="C15" s="41"/>
      <c r="D15" s="41"/>
      <c r="E15" s="42"/>
      <c r="F15" s="45"/>
      <c r="G15" s="50" t="s">
        <v>292</v>
      </c>
      <c r="H15" s="46"/>
      <c r="I15" s="212" t="s">
        <v>297</v>
      </c>
      <c r="J15" s="48" t="s">
        <v>33</v>
      </c>
      <c r="K15" s="48" t="s">
        <v>25</v>
      </c>
      <c r="L15" s="48" t="s">
        <v>26</v>
      </c>
      <c r="M15" s="48">
        <v>54</v>
      </c>
      <c r="N15" s="60">
        <v>65</v>
      </c>
      <c r="O15" s="40"/>
      <c r="P15" s="61">
        <v>5</v>
      </c>
    </row>
    <row r="16" spans="1:16">
      <c r="A16" s="39"/>
      <c r="B16" s="40"/>
      <c r="C16" s="41"/>
      <c r="D16" s="41"/>
      <c r="E16" s="42"/>
      <c r="F16" s="45"/>
      <c r="G16" s="50" t="s">
        <v>292</v>
      </c>
      <c r="H16" s="46"/>
      <c r="I16" s="212" t="s">
        <v>298</v>
      </c>
      <c r="J16" s="48" t="s">
        <v>35</v>
      </c>
      <c r="K16" s="48" t="s">
        <v>25</v>
      </c>
      <c r="L16" s="48" t="s">
        <v>26</v>
      </c>
      <c r="M16" s="48">
        <v>30</v>
      </c>
      <c r="N16" s="60">
        <v>40</v>
      </c>
      <c r="O16" s="40"/>
      <c r="P16" s="61">
        <v>5</v>
      </c>
    </row>
    <row r="17" spans="1:16">
      <c r="A17" s="39"/>
      <c r="B17" s="40"/>
      <c r="C17" s="41"/>
      <c r="D17" s="41"/>
      <c r="E17" s="42"/>
      <c r="F17" s="45"/>
      <c r="G17" s="50" t="s">
        <v>292</v>
      </c>
      <c r="H17" s="46"/>
      <c r="I17" s="212" t="s">
        <v>299</v>
      </c>
      <c r="J17" s="48" t="s">
        <v>37</v>
      </c>
      <c r="K17" s="48" t="s">
        <v>25</v>
      </c>
      <c r="L17" s="48" t="s">
        <v>26</v>
      </c>
      <c r="M17" s="48">
        <v>21</v>
      </c>
      <c r="N17" s="60">
        <v>30</v>
      </c>
      <c r="O17" s="40"/>
      <c r="P17" s="61">
        <v>5</v>
      </c>
    </row>
    <row r="18" spans="1:16">
      <c r="A18" s="39"/>
      <c r="B18" s="40"/>
      <c r="C18" s="41"/>
      <c r="D18" s="41"/>
      <c r="E18" s="42"/>
      <c r="F18" s="45"/>
      <c r="G18" s="50" t="s">
        <v>292</v>
      </c>
      <c r="H18" s="46"/>
      <c r="I18" s="212" t="s">
        <v>300</v>
      </c>
      <c r="J18" s="48" t="s">
        <v>39</v>
      </c>
      <c r="K18" s="48" t="s">
        <v>25</v>
      </c>
      <c r="L18" s="48" t="s">
        <v>26</v>
      </c>
      <c r="M18" s="48">
        <v>12</v>
      </c>
      <c r="N18" s="60">
        <v>21</v>
      </c>
      <c r="O18" s="40"/>
      <c r="P18" s="61">
        <v>5</v>
      </c>
    </row>
    <row r="19" spans="1:16">
      <c r="A19" s="39"/>
      <c r="B19" s="40"/>
      <c r="C19" s="41"/>
      <c r="D19" s="41"/>
      <c r="E19" s="42"/>
      <c r="F19" s="45"/>
      <c r="G19" s="50" t="s">
        <v>292</v>
      </c>
      <c r="H19" s="46"/>
      <c r="I19" s="212" t="s">
        <v>301</v>
      </c>
      <c r="J19" s="48" t="s">
        <v>41</v>
      </c>
      <c r="K19" s="48" t="s">
        <v>25</v>
      </c>
      <c r="L19" s="48" t="s">
        <v>26</v>
      </c>
      <c r="M19" s="48">
        <v>12</v>
      </c>
      <c r="N19" s="60">
        <v>21</v>
      </c>
      <c r="O19" s="40"/>
      <c r="P19" s="61">
        <v>5</v>
      </c>
    </row>
    <row r="20" spans="1:16">
      <c r="A20" s="39"/>
      <c r="B20" s="40"/>
      <c r="C20" s="41"/>
      <c r="D20" s="41"/>
      <c r="E20" s="42"/>
      <c r="F20" s="45"/>
      <c r="G20" s="50" t="s">
        <v>292</v>
      </c>
      <c r="H20" s="46"/>
      <c r="I20" s="212" t="s">
        <v>302</v>
      </c>
      <c r="J20" s="48" t="s">
        <v>43</v>
      </c>
      <c r="K20" s="48" t="s">
        <v>25</v>
      </c>
      <c r="L20" s="48" t="s">
        <v>26</v>
      </c>
      <c r="M20" s="48">
        <v>12</v>
      </c>
      <c r="N20" s="60">
        <v>21</v>
      </c>
      <c r="O20" s="40"/>
      <c r="P20" s="61">
        <v>5</v>
      </c>
    </row>
    <row r="21" spans="1:16">
      <c r="A21" s="39"/>
      <c r="B21" s="40"/>
      <c r="C21" s="41"/>
      <c r="D21" s="41"/>
      <c r="E21" s="42"/>
      <c r="F21" s="45"/>
      <c r="G21" s="50" t="s">
        <v>292</v>
      </c>
      <c r="H21" s="47"/>
      <c r="I21" s="212" t="s">
        <v>303</v>
      </c>
      <c r="J21" s="48" t="s">
        <v>45</v>
      </c>
      <c r="K21" s="48" t="s">
        <v>25</v>
      </c>
      <c r="L21" s="48" t="s">
        <v>26</v>
      </c>
      <c r="M21" s="48">
        <v>12</v>
      </c>
      <c r="N21" s="60">
        <v>21</v>
      </c>
      <c r="O21" s="40"/>
      <c r="P21" s="61">
        <v>5</v>
      </c>
    </row>
    <row r="22" ht="14.25" spans="1:16">
      <c r="A22" s="54"/>
      <c r="B22" s="55"/>
      <c r="C22" s="55"/>
      <c r="D22" s="55"/>
      <c r="E22" s="55"/>
      <c r="F22" s="56" t="s">
        <v>276</v>
      </c>
      <c r="G22" s="55"/>
      <c r="H22" s="55"/>
      <c r="I22" s="55"/>
      <c r="J22" s="55"/>
      <c r="K22" s="55"/>
      <c r="L22" s="55"/>
      <c r="M22" s="55">
        <v>668</v>
      </c>
      <c r="N22" s="63">
        <v>866</v>
      </c>
      <c r="O22" s="55"/>
      <c r="P22" s="64"/>
    </row>
  </sheetData>
  <mergeCells count="9">
    <mergeCell ref="A2:A21"/>
    <mergeCell ref="B2:B21"/>
    <mergeCell ref="C2:C21"/>
    <mergeCell ref="D2:D21"/>
    <mergeCell ref="E2:E21"/>
    <mergeCell ref="F2:F21"/>
    <mergeCell ref="H2:H11"/>
    <mergeCell ref="H12:H21"/>
    <mergeCell ref="O2:O2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workbookViewId="0">
      <selection activeCell="D2" sqref="D2:D41"/>
    </sheetView>
  </sheetViews>
  <sheetFormatPr defaultColWidth="9" defaultRowHeight="13.5"/>
  <cols>
    <col min="9" max="9" width="11.25" customWidth="1"/>
  </cols>
  <sheetData>
    <row r="1" ht="25.5" spans="1:16">
      <c r="A1" s="36" t="s">
        <v>0</v>
      </c>
      <c r="B1" s="37" t="s">
        <v>189</v>
      </c>
      <c r="C1" s="37" t="s">
        <v>1</v>
      </c>
      <c r="D1" s="37" t="s">
        <v>190</v>
      </c>
      <c r="E1" s="38" t="s">
        <v>191</v>
      </c>
      <c r="F1" s="38" t="s">
        <v>192</v>
      </c>
      <c r="G1" s="37" t="s">
        <v>5</v>
      </c>
      <c r="H1" s="37"/>
      <c r="I1" s="37" t="s">
        <v>6</v>
      </c>
      <c r="J1" s="37" t="s">
        <v>7</v>
      </c>
      <c r="K1" s="37" t="s">
        <v>8</v>
      </c>
      <c r="L1" s="37" t="s">
        <v>193</v>
      </c>
      <c r="M1" s="38" t="s">
        <v>194</v>
      </c>
      <c r="N1" s="57" t="s">
        <v>195</v>
      </c>
      <c r="O1" s="37" t="s">
        <v>196</v>
      </c>
      <c r="P1" s="58" t="s">
        <v>13</v>
      </c>
    </row>
    <row r="2" spans="1:16">
      <c r="A2" s="39" t="s">
        <v>304</v>
      </c>
      <c r="B2" s="40" t="s">
        <v>198</v>
      </c>
      <c r="C2" s="41" t="s">
        <v>278</v>
      </c>
      <c r="D2" s="41" t="s">
        <v>19</v>
      </c>
      <c r="E2" s="42" t="s">
        <v>279</v>
      </c>
      <c r="F2" s="41" t="s">
        <v>280</v>
      </c>
      <c r="G2" s="43" t="s">
        <v>305</v>
      </c>
      <c r="H2" s="44" t="s">
        <v>306</v>
      </c>
      <c r="I2" s="212" t="s">
        <v>307</v>
      </c>
      <c r="J2" s="48" t="s">
        <v>24</v>
      </c>
      <c r="K2" s="48" t="s">
        <v>25</v>
      </c>
      <c r="L2" s="48" t="s">
        <v>26</v>
      </c>
      <c r="M2" s="59">
        <v>2439</v>
      </c>
      <c r="N2" s="60">
        <v>2512</v>
      </c>
      <c r="O2" s="40" t="s">
        <v>205</v>
      </c>
      <c r="P2" s="61">
        <v>5</v>
      </c>
    </row>
    <row r="3" spans="1:16">
      <c r="A3" s="39"/>
      <c r="B3" s="40"/>
      <c r="C3" s="41"/>
      <c r="D3" s="41"/>
      <c r="E3" s="42"/>
      <c r="F3" s="45"/>
      <c r="G3" s="43" t="s">
        <v>305</v>
      </c>
      <c r="H3" s="46"/>
      <c r="I3" s="212" t="s">
        <v>308</v>
      </c>
      <c r="J3" s="48" t="s">
        <v>29</v>
      </c>
      <c r="K3" s="48" t="s">
        <v>25</v>
      </c>
      <c r="L3" s="48" t="s">
        <v>26</v>
      </c>
      <c r="M3" s="59">
        <v>4816</v>
      </c>
      <c r="N3" s="60">
        <v>4960</v>
      </c>
      <c r="O3" s="40"/>
      <c r="P3" s="61">
        <v>5</v>
      </c>
    </row>
    <row r="4" spans="1:16">
      <c r="A4" s="39"/>
      <c r="B4" s="40"/>
      <c r="C4" s="41"/>
      <c r="D4" s="41"/>
      <c r="E4" s="42"/>
      <c r="F4" s="45"/>
      <c r="G4" s="43" t="s">
        <v>305</v>
      </c>
      <c r="H4" s="46"/>
      <c r="I4" s="212" t="s">
        <v>309</v>
      </c>
      <c r="J4" s="48" t="s">
        <v>31</v>
      </c>
      <c r="K4" s="48" t="s">
        <v>25</v>
      </c>
      <c r="L4" s="48" t="s">
        <v>26</v>
      </c>
      <c r="M4" s="59">
        <v>6012</v>
      </c>
      <c r="N4" s="60">
        <v>6192</v>
      </c>
      <c r="O4" s="40"/>
      <c r="P4" s="61">
        <v>10</v>
      </c>
    </row>
    <row r="5" spans="1:16">
      <c r="A5" s="39"/>
      <c r="B5" s="40"/>
      <c r="C5" s="41"/>
      <c r="D5" s="41"/>
      <c r="E5" s="42"/>
      <c r="F5" s="45"/>
      <c r="G5" s="43" t="s">
        <v>305</v>
      </c>
      <c r="H5" s="46"/>
      <c r="I5" s="212" t="s">
        <v>310</v>
      </c>
      <c r="J5" s="48" t="s">
        <v>33</v>
      </c>
      <c r="K5" s="48" t="s">
        <v>25</v>
      </c>
      <c r="L5" s="48" t="s">
        <v>26</v>
      </c>
      <c r="M5" s="59">
        <v>4496</v>
      </c>
      <c r="N5" s="60">
        <v>4631</v>
      </c>
      <c r="O5" s="40"/>
      <c r="P5" s="61">
        <v>5</v>
      </c>
    </row>
    <row r="6" spans="1:16">
      <c r="A6" s="39"/>
      <c r="B6" s="40"/>
      <c r="C6" s="41"/>
      <c r="D6" s="41"/>
      <c r="E6" s="42"/>
      <c r="F6" s="45"/>
      <c r="G6" s="43" t="s">
        <v>305</v>
      </c>
      <c r="H6" s="46"/>
      <c r="I6" s="212" t="s">
        <v>311</v>
      </c>
      <c r="J6" s="48" t="s">
        <v>35</v>
      </c>
      <c r="K6" s="48" t="s">
        <v>25</v>
      </c>
      <c r="L6" s="48" t="s">
        <v>26</v>
      </c>
      <c r="M6" s="59">
        <v>2339</v>
      </c>
      <c r="N6" s="60">
        <v>2409</v>
      </c>
      <c r="O6" s="40"/>
      <c r="P6" s="61">
        <v>5</v>
      </c>
    </row>
    <row r="7" spans="1:16">
      <c r="A7" s="39"/>
      <c r="B7" s="40"/>
      <c r="C7" s="41"/>
      <c r="D7" s="41"/>
      <c r="E7" s="42"/>
      <c r="F7" s="45"/>
      <c r="G7" s="43" t="s">
        <v>305</v>
      </c>
      <c r="H7" s="46"/>
      <c r="I7" s="212" t="s">
        <v>312</v>
      </c>
      <c r="J7" s="48" t="s">
        <v>37</v>
      </c>
      <c r="K7" s="48" t="s">
        <v>25</v>
      </c>
      <c r="L7" s="48" t="s">
        <v>26</v>
      </c>
      <c r="M7" s="59">
        <v>1702</v>
      </c>
      <c r="N7" s="60">
        <v>1761</v>
      </c>
      <c r="O7" s="40"/>
      <c r="P7" s="61">
        <v>5</v>
      </c>
    </row>
    <row r="8" spans="1:16">
      <c r="A8" s="39"/>
      <c r="B8" s="40"/>
      <c r="C8" s="41"/>
      <c r="D8" s="41"/>
      <c r="E8" s="42"/>
      <c r="F8" s="45"/>
      <c r="G8" s="43" t="s">
        <v>305</v>
      </c>
      <c r="H8" s="46"/>
      <c r="I8" s="212" t="s">
        <v>313</v>
      </c>
      <c r="J8" s="48" t="s">
        <v>39</v>
      </c>
      <c r="K8" s="48" t="s">
        <v>25</v>
      </c>
      <c r="L8" s="48" t="s">
        <v>26</v>
      </c>
      <c r="M8" s="48">
        <v>49</v>
      </c>
      <c r="N8" s="60">
        <v>58</v>
      </c>
      <c r="O8" s="40"/>
      <c r="P8" s="61">
        <v>10</v>
      </c>
    </row>
    <row r="9" spans="1:16">
      <c r="A9" s="39"/>
      <c r="B9" s="40"/>
      <c r="C9" s="41"/>
      <c r="D9" s="41"/>
      <c r="E9" s="42"/>
      <c r="F9" s="45"/>
      <c r="G9" s="43" t="s">
        <v>305</v>
      </c>
      <c r="H9" s="46"/>
      <c r="I9" s="212" t="s">
        <v>314</v>
      </c>
      <c r="J9" s="48" t="s">
        <v>41</v>
      </c>
      <c r="K9" s="48" t="s">
        <v>25</v>
      </c>
      <c r="L9" s="48" t="s">
        <v>26</v>
      </c>
      <c r="M9" s="48">
        <v>62</v>
      </c>
      <c r="N9" s="60">
        <v>72</v>
      </c>
      <c r="O9" s="40"/>
      <c r="P9" s="61">
        <v>5</v>
      </c>
    </row>
    <row r="10" spans="1:16">
      <c r="A10" s="39"/>
      <c r="B10" s="40"/>
      <c r="C10" s="41"/>
      <c r="D10" s="41"/>
      <c r="E10" s="42"/>
      <c r="F10" s="45"/>
      <c r="G10" s="43" t="s">
        <v>305</v>
      </c>
      <c r="H10" s="46"/>
      <c r="I10" s="212" t="s">
        <v>315</v>
      </c>
      <c r="J10" s="48" t="s">
        <v>43</v>
      </c>
      <c r="K10" s="48" t="s">
        <v>25</v>
      </c>
      <c r="L10" s="48" t="s">
        <v>26</v>
      </c>
      <c r="M10" s="48">
        <v>40</v>
      </c>
      <c r="N10" s="60">
        <v>49</v>
      </c>
      <c r="O10" s="40"/>
      <c r="P10" s="61">
        <v>5</v>
      </c>
    </row>
    <row r="11" spans="1:16">
      <c r="A11" s="39"/>
      <c r="B11" s="40"/>
      <c r="C11" s="41"/>
      <c r="D11" s="41"/>
      <c r="E11" s="42"/>
      <c r="F11" s="45"/>
      <c r="G11" s="43" t="s">
        <v>305</v>
      </c>
      <c r="H11" s="47"/>
      <c r="I11" s="212" t="s">
        <v>316</v>
      </c>
      <c r="J11" s="48" t="s">
        <v>45</v>
      </c>
      <c r="K11" s="48" t="s">
        <v>25</v>
      </c>
      <c r="L11" s="48" t="s">
        <v>26</v>
      </c>
      <c r="M11" s="48">
        <v>22</v>
      </c>
      <c r="N11" s="60">
        <v>31</v>
      </c>
      <c r="O11" s="40"/>
      <c r="P11" s="61">
        <v>5</v>
      </c>
    </row>
    <row r="12" spans="1:16">
      <c r="A12" s="39"/>
      <c r="B12" s="40"/>
      <c r="C12" s="41"/>
      <c r="D12" s="41"/>
      <c r="E12" s="42"/>
      <c r="F12" s="45"/>
      <c r="G12" s="48" t="s">
        <v>251</v>
      </c>
      <c r="H12" s="44" t="s">
        <v>252</v>
      </c>
      <c r="I12" s="212" t="s">
        <v>317</v>
      </c>
      <c r="J12" s="48" t="s">
        <v>24</v>
      </c>
      <c r="K12" s="48" t="s">
        <v>25</v>
      </c>
      <c r="L12" s="48" t="s">
        <v>26</v>
      </c>
      <c r="M12" s="59">
        <v>3017</v>
      </c>
      <c r="N12" s="60">
        <v>3108</v>
      </c>
      <c r="O12" s="40"/>
      <c r="P12" s="61">
        <v>5</v>
      </c>
    </row>
    <row r="13" spans="1:16">
      <c r="A13" s="39"/>
      <c r="B13" s="40"/>
      <c r="C13" s="41"/>
      <c r="D13" s="41"/>
      <c r="E13" s="42"/>
      <c r="F13" s="45"/>
      <c r="G13" s="48" t="s">
        <v>251</v>
      </c>
      <c r="H13" s="46"/>
      <c r="I13" s="212" t="s">
        <v>318</v>
      </c>
      <c r="J13" s="48" t="s">
        <v>29</v>
      </c>
      <c r="K13" s="48" t="s">
        <v>25</v>
      </c>
      <c r="L13" s="48" t="s">
        <v>26</v>
      </c>
      <c r="M13" s="59">
        <v>6335</v>
      </c>
      <c r="N13" s="60">
        <v>6525</v>
      </c>
      <c r="O13" s="40"/>
      <c r="P13" s="61">
        <v>5</v>
      </c>
    </row>
    <row r="14" spans="1:16">
      <c r="A14" s="39"/>
      <c r="B14" s="40"/>
      <c r="C14" s="41"/>
      <c r="D14" s="41"/>
      <c r="E14" s="42"/>
      <c r="F14" s="45"/>
      <c r="G14" s="48" t="s">
        <v>251</v>
      </c>
      <c r="H14" s="46"/>
      <c r="I14" s="212" t="s">
        <v>319</v>
      </c>
      <c r="J14" s="48" t="s">
        <v>31</v>
      </c>
      <c r="K14" s="48" t="s">
        <v>25</v>
      </c>
      <c r="L14" s="48" t="s">
        <v>26</v>
      </c>
      <c r="M14" s="59">
        <v>7953</v>
      </c>
      <c r="N14" s="60">
        <v>8192</v>
      </c>
      <c r="O14" s="40"/>
      <c r="P14" s="61">
        <v>10</v>
      </c>
    </row>
    <row r="15" spans="1:16">
      <c r="A15" s="39"/>
      <c r="B15" s="40"/>
      <c r="C15" s="41"/>
      <c r="D15" s="41"/>
      <c r="E15" s="42"/>
      <c r="F15" s="45"/>
      <c r="G15" s="48" t="s">
        <v>251</v>
      </c>
      <c r="H15" s="46"/>
      <c r="I15" s="212" t="s">
        <v>320</v>
      </c>
      <c r="J15" s="48" t="s">
        <v>33</v>
      </c>
      <c r="K15" s="48" t="s">
        <v>25</v>
      </c>
      <c r="L15" s="48" t="s">
        <v>26</v>
      </c>
      <c r="M15" s="59">
        <v>5637</v>
      </c>
      <c r="N15" s="60">
        <v>5806</v>
      </c>
      <c r="O15" s="40"/>
      <c r="P15" s="61">
        <v>5</v>
      </c>
    </row>
    <row r="16" spans="1:16">
      <c r="A16" s="39"/>
      <c r="B16" s="40"/>
      <c r="C16" s="41"/>
      <c r="D16" s="41"/>
      <c r="E16" s="42"/>
      <c r="F16" s="45"/>
      <c r="G16" s="48" t="s">
        <v>251</v>
      </c>
      <c r="H16" s="46"/>
      <c r="I16" s="212" t="s">
        <v>321</v>
      </c>
      <c r="J16" s="48" t="s">
        <v>35</v>
      </c>
      <c r="K16" s="48" t="s">
        <v>25</v>
      </c>
      <c r="L16" s="48" t="s">
        <v>26</v>
      </c>
      <c r="M16" s="59">
        <v>2936</v>
      </c>
      <c r="N16" s="60">
        <v>3024</v>
      </c>
      <c r="O16" s="40"/>
      <c r="P16" s="61">
        <v>5</v>
      </c>
    </row>
    <row r="17" spans="1:16">
      <c r="A17" s="39"/>
      <c r="B17" s="40"/>
      <c r="C17" s="41"/>
      <c r="D17" s="41"/>
      <c r="E17" s="42"/>
      <c r="F17" s="45"/>
      <c r="G17" s="48" t="s">
        <v>251</v>
      </c>
      <c r="H17" s="46"/>
      <c r="I17" s="212" t="s">
        <v>322</v>
      </c>
      <c r="J17" s="48" t="s">
        <v>37</v>
      </c>
      <c r="K17" s="48" t="s">
        <v>25</v>
      </c>
      <c r="L17" s="48" t="s">
        <v>26</v>
      </c>
      <c r="M17" s="59">
        <v>2000</v>
      </c>
      <c r="N17" s="60">
        <v>2060</v>
      </c>
      <c r="O17" s="40"/>
      <c r="P17" s="61">
        <v>5</v>
      </c>
    </row>
    <row r="18" spans="1:16">
      <c r="A18" s="39"/>
      <c r="B18" s="40"/>
      <c r="C18" s="41"/>
      <c r="D18" s="41"/>
      <c r="E18" s="42"/>
      <c r="F18" s="45"/>
      <c r="G18" s="48" t="s">
        <v>251</v>
      </c>
      <c r="H18" s="46"/>
      <c r="I18" s="212" t="s">
        <v>323</v>
      </c>
      <c r="J18" s="48" t="s">
        <v>39</v>
      </c>
      <c r="K18" s="48" t="s">
        <v>25</v>
      </c>
      <c r="L18" s="48" t="s">
        <v>26</v>
      </c>
      <c r="M18" s="48">
        <v>46</v>
      </c>
      <c r="N18" s="60">
        <v>55</v>
      </c>
      <c r="O18" s="40"/>
      <c r="P18" s="61">
        <v>10</v>
      </c>
    </row>
    <row r="19" spans="1:16">
      <c r="A19" s="39"/>
      <c r="B19" s="40"/>
      <c r="C19" s="41"/>
      <c r="D19" s="41"/>
      <c r="E19" s="42"/>
      <c r="F19" s="45"/>
      <c r="G19" s="48" t="s">
        <v>251</v>
      </c>
      <c r="H19" s="46"/>
      <c r="I19" s="212" t="s">
        <v>324</v>
      </c>
      <c r="J19" s="48" t="s">
        <v>41</v>
      </c>
      <c r="K19" s="48" t="s">
        <v>25</v>
      </c>
      <c r="L19" s="48" t="s">
        <v>26</v>
      </c>
      <c r="M19" s="48">
        <v>59</v>
      </c>
      <c r="N19" s="60">
        <v>69</v>
      </c>
      <c r="O19" s="40"/>
      <c r="P19" s="61">
        <v>5</v>
      </c>
    </row>
    <row r="20" spans="1:16">
      <c r="A20" s="39"/>
      <c r="B20" s="40"/>
      <c r="C20" s="41"/>
      <c r="D20" s="41"/>
      <c r="E20" s="42"/>
      <c r="F20" s="45"/>
      <c r="G20" s="48" t="s">
        <v>251</v>
      </c>
      <c r="H20" s="46"/>
      <c r="I20" s="212" t="s">
        <v>325</v>
      </c>
      <c r="J20" s="48" t="s">
        <v>43</v>
      </c>
      <c r="K20" s="48" t="s">
        <v>25</v>
      </c>
      <c r="L20" s="48" t="s">
        <v>26</v>
      </c>
      <c r="M20" s="48">
        <v>38</v>
      </c>
      <c r="N20" s="60">
        <v>47</v>
      </c>
      <c r="O20" s="40"/>
      <c r="P20" s="61">
        <v>5</v>
      </c>
    </row>
    <row r="21" spans="1:16">
      <c r="A21" s="39"/>
      <c r="B21" s="40"/>
      <c r="C21" s="41"/>
      <c r="D21" s="41"/>
      <c r="E21" s="42"/>
      <c r="F21" s="45"/>
      <c r="G21" s="48" t="s">
        <v>251</v>
      </c>
      <c r="H21" s="47"/>
      <c r="I21" s="212" t="s">
        <v>326</v>
      </c>
      <c r="J21" s="48" t="s">
        <v>45</v>
      </c>
      <c r="K21" s="48" t="s">
        <v>25</v>
      </c>
      <c r="L21" s="48" t="s">
        <v>26</v>
      </c>
      <c r="M21" s="48">
        <v>21</v>
      </c>
      <c r="N21" s="60">
        <v>30</v>
      </c>
      <c r="O21" s="40"/>
      <c r="P21" s="61">
        <v>5</v>
      </c>
    </row>
    <row r="22" spans="1:16">
      <c r="A22" s="39"/>
      <c r="B22" s="40"/>
      <c r="C22" s="41"/>
      <c r="D22" s="41"/>
      <c r="E22" s="42"/>
      <c r="F22" s="45"/>
      <c r="G22" s="49" t="s">
        <v>202</v>
      </c>
      <c r="H22" s="44" t="s">
        <v>203</v>
      </c>
      <c r="I22" s="212" t="s">
        <v>327</v>
      </c>
      <c r="J22" s="48" t="s">
        <v>24</v>
      </c>
      <c r="K22" s="48" t="s">
        <v>25</v>
      </c>
      <c r="L22" s="48" t="s">
        <v>26</v>
      </c>
      <c r="M22" s="59">
        <v>2482</v>
      </c>
      <c r="N22" s="60">
        <v>2564</v>
      </c>
      <c r="O22" s="40"/>
      <c r="P22" s="61">
        <v>5</v>
      </c>
    </row>
    <row r="23" spans="1:16">
      <c r="A23" s="39"/>
      <c r="B23" s="40"/>
      <c r="C23" s="41"/>
      <c r="D23" s="41"/>
      <c r="E23" s="42"/>
      <c r="F23" s="45"/>
      <c r="G23" s="49" t="s">
        <v>202</v>
      </c>
      <c r="H23" s="46"/>
      <c r="I23" s="212" t="s">
        <v>328</v>
      </c>
      <c r="J23" s="48" t="s">
        <v>29</v>
      </c>
      <c r="K23" s="48" t="s">
        <v>25</v>
      </c>
      <c r="L23" s="48" t="s">
        <v>26</v>
      </c>
      <c r="M23" s="59">
        <v>5242</v>
      </c>
      <c r="N23" s="60">
        <v>5399</v>
      </c>
      <c r="O23" s="40"/>
      <c r="P23" s="61">
        <v>5</v>
      </c>
    </row>
    <row r="24" spans="1:16">
      <c r="A24" s="39"/>
      <c r="B24" s="40"/>
      <c r="C24" s="41"/>
      <c r="D24" s="41"/>
      <c r="E24" s="42"/>
      <c r="F24" s="45"/>
      <c r="G24" s="49" t="s">
        <v>202</v>
      </c>
      <c r="H24" s="46"/>
      <c r="I24" s="212" t="s">
        <v>329</v>
      </c>
      <c r="J24" s="48" t="s">
        <v>31</v>
      </c>
      <c r="K24" s="48" t="s">
        <v>25</v>
      </c>
      <c r="L24" s="48" t="s">
        <v>26</v>
      </c>
      <c r="M24" s="59">
        <v>7808</v>
      </c>
      <c r="N24" s="60">
        <v>8042</v>
      </c>
      <c r="O24" s="40"/>
      <c r="P24" s="61">
        <v>10</v>
      </c>
    </row>
    <row r="25" spans="1:16">
      <c r="A25" s="39"/>
      <c r="B25" s="40"/>
      <c r="C25" s="41"/>
      <c r="D25" s="41"/>
      <c r="E25" s="42"/>
      <c r="F25" s="45"/>
      <c r="G25" s="49" t="s">
        <v>202</v>
      </c>
      <c r="H25" s="46"/>
      <c r="I25" s="212" t="s">
        <v>330</v>
      </c>
      <c r="J25" s="48" t="s">
        <v>33</v>
      </c>
      <c r="K25" s="48" t="s">
        <v>25</v>
      </c>
      <c r="L25" s="48" t="s">
        <v>26</v>
      </c>
      <c r="M25" s="59">
        <v>6337</v>
      </c>
      <c r="N25" s="60">
        <v>6527</v>
      </c>
      <c r="O25" s="40"/>
      <c r="P25" s="61">
        <v>5</v>
      </c>
    </row>
    <row r="26" spans="1:16">
      <c r="A26" s="39"/>
      <c r="B26" s="40"/>
      <c r="C26" s="41"/>
      <c r="D26" s="41"/>
      <c r="E26" s="42"/>
      <c r="F26" s="45"/>
      <c r="G26" s="49" t="s">
        <v>202</v>
      </c>
      <c r="H26" s="46"/>
      <c r="I26" s="212" t="s">
        <v>331</v>
      </c>
      <c r="J26" s="48" t="s">
        <v>35</v>
      </c>
      <c r="K26" s="48" t="s">
        <v>25</v>
      </c>
      <c r="L26" s="48" t="s">
        <v>26</v>
      </c>
      <c r="M26" s="59">
        <v>3471</v>
      </c>
      <c r="N26" s="60">
        <v>3575</v>
      </c>
      <c r="O26" s="40"/>
      <c r="P26" s="61">
        <v>5</v>
      </c>
    </row>
    <row r="27" spans="1:16">
      <c r="A27" s="39"/>
      <c r="B27" s="40"/>
      <c r="C27" s="41"/>
      <c r="D27" s="41"/>
      <c r="E27" s="42"/>
      <c r="F27" s="45"/>
      <c r="G27" s="49" t="s">
        <v>202</v>
      </c>
      <c r="H27" s="46"/>
      <c r="I27" s="212" t="s">
        <v>332</v>
      </c>
      <c r="J27" s="48" t="s">
        <v>37</v>
      </c>
      <c r="K27" s="48" t="s">
        <v>25</v>
      </c>
      <c r="L27" s="48" t="s">
        <v>26</v>
      </c>
      <c r="M27" s="59">
        <v>2536</v>
      </c>
      <c r="N27" s="60">
        <v>2612</v>
      </c>
      <c r="O27" s="40"/>
      <c r="P27" s="61">
        <v>5</v>
      </c>
    </row>
    <row r="28" spans="1:16">
      <c r="A28" s="39"/>
      <c r="B28" s="40"/>
      <c r="C28" s="41"/>
      <c r="D28" s="41"/>
      <c r="E28" s="42"/>
      <c r="F28" s="45"/>
      <c r="G28" s="49" t="s">
        <v>202</v>
      </c>
      <c r="H28" s="46"/>
      <c r="I28" s="212" t="s">
        <v>333</v>
      </c>
      <c r="J28" s="48" t="s">
        <v>39</v>
      </c>
      <c r="K28" s="48" t="s">
        <v>25</v>
      </c>
      <c r="L28" s="48" t="s">
        <v>26</v>
      </c>
      <c r="M28" s="48">
        <v>46</v>
      </c>
      <c r="N28" s="60">
        <v>55</v>
      </c>
      <c r="O28" s="40"/>
      <c r="P28" s="61">
        <v>10</v>
      </c>
    </row>
    <row r="29" spans="1:16">
      <c r="A29" s="39"/>
      <c r="B29" s="40"/>
      <c r="C29" s="41"/>
      <c r="D29" s="41"/>
      <c r="E29" s="42"/>
      <c r="F29" s="45"/>
      <c r="G29" s="49" t="s">
        <v>202</v>
      </c>
      <c r="H29" s="46"/>
      <c r="I29" s="212" t="s">
        <v>334</v>
      </c>
      <c r="J29" s="48" t="s">
        <v>41</v>
      </c>
      <c r="K29" s="48" t="s">
        <v>25</v>
      </c>
      <c r="L29" s="48" t="s">
        <v>26</v>
      </c>
      <c r="M29" s="48">
        <v>59</v>
      </c>
      <c r="N29" s="60">
        <v>69</v>
      </c>
      <c r="O29" s="40"/>
      <c r="P29" s="61">
        <v>5</v>
      </c>
    </row>
    <row r="30" spans="1:16">
      <c r="A30" s="39"/>
      <c r="B30" s="40"/>
      <c r="C30" s="41"/>
      <c r="D30" s="41"/>
      <c r="E30" s="42"/>
      <c r="F30" s="45"/>
      <c r="G30" s="49" t="s">
        <v>202</v>
      </c>
      <c r="H30" s="46"/>
      <c r="I30" s="212" t="s">
        <v>335</v>
      </c>
      <c r="J30" s="48" t="s">
        <v>43</v>
      </c>
      <c r="K30" s="48" t="s">
        <v>25</v>
      </c>
      <c r="L30" s="48" t="s">
        <v>26</v>
      </c>
      <c r="M30" s="48">
        <v>38</v>
      </c>
      <c r="N30" s="60">
        <v>47</v>
      </c>
      <c r="O30" s="40"/>
      <c r="P30" s="61">
        <v>5</v>
      </c>
    </row>
    <row r="31" spans="1:16">
      <c r="A31" s="39"/>
      <c r="B31" s="40"/>
      <c r="C31" s="41"/>
      <c r="D31" s="41"/>
      <c r="E31" s="42"/>
      <c r="F31" s="45"/>
      <c r="G31" s="49" t="s">
        <v>202</v>
      </c>
      <c r="H31" s="47"/>
      <c r="I31" s="212" t="s">
        <v>336</v>
      </c>
      <c r="J31" s="48" t="s">
        <v>45</v>
      </c>
      <c r="K31" s="48" t="s">
        <v>25</v>
      </c>
      <c r="L31" s="48" t="s">
        <v>26</v>
      </c>
      <c r="M31" s="48">
        <v>21</v>
      </c>
      <c r="N31" s="60">
        <v>30</v>
      </c>
      <c r="O31" s="40"/>
      <c r="P31" s="61">
        <v>5</v>
      </c>
    </row>
    <row r="32" spans="1:16">
      <c r="A32" s="39"/>
      <c r="B32" s="40"/>
      <c r="C32" s="41"/>
      <c r="D32" s="41"/>
      <c r="E32" s="42"/>
      <c r="F32" s="45"/>
      <c r="G32" s="50" t="s">
        <v>292</v>
      </c>
      <c r="H32" s="51" t="s">
        <v>337</v>
      </c>
      <c r="I32" s="212" t="s">
        <v>338</v>
      </c>
      <c r="J32" s="48" t="s">
        <v>24</v>
      </c>
      <c r="K32" s="48" t="s">
        <v>25</v>
      </c>
      <c r="L32" s="48" t="s">
        <v>26</v>
      </c>
      <c r="M32" s="59">
        <v>2651</v>
      </c>
      <c r="N32" s="60">
        <v>2731</v>
      </c>
      <c r="O32" s="40"/>
      <c r="P32" s="61">
        <v>5</v>
      </c>
    </row>
    <row r="33" spans="1:16">
      <c r="A33" s="39"/>
      <c r="B33" s="40"/>
      <c r="C33" s="41"/>
      <c r="D33" s="41"/>
      <c r="E33" s="42"/>
      <c r="F33" s="45"/>
      <c r="G33" s="50" t="s">
        <v>292</v>
      </c>
      <c r="H33" s="52"/>
      <c r="I33" s="212" t="s">
        <v>339</v>
      </c>
      <c r="J33" s="48" t="s">
        <v>29</v>
      </c>
      <c r="K33" s="48" t="s">
        <v>25</v>
      </c>
      <c r="L33" s="48" t="s">
        <v>26</v>
      </c>
      <c r="M33" s="59">
        <v>5235</v>
      </c>
      <c r="N33" s="60">
        <v>5392</v>
      </c>
      <c r="O33" s="40"/>
      <c r="P33" s="61">
        <v>5</v>
      </c>
    </row>
    <row r="34" spans="1:16">
      <c r="A34" s="39"/>
      <c r="B34" s="40"/>
      <c r="C34" s="41"/>
      <c r="D34" s="41"/>
      <c r="E34" s="42"/>
      <c r="F34" s="45"/>
      <c r="G34" s="50" t="s">
        <v>292</v>
      </c>
      <c r="H34" s="52"/>
      <c r="I34" s="212" t="s">
        <v>340</v>
      </c>
      <c r="J34" s="48" t="s">
        <v>31</v>
      </c>
      <c r="K34" s="48" t="s">
        <v>25</v>
      </c>
      <c r="L34" s="48" t="s">
        <v>26</v>
      </c>
      <c r="M34" s="59">
        <v>6534</v>
      </c>
      <c r="N34" s="60">
        <v>6730</v>
      </c>
      <c r="O34" s="40"/>
      <c r="P34" s="61">
        <v>10</v>
      </c>
    </row>
    <row r="35" spans="1:16">
      <c r="A35" s="39"/>
      <c r="B35" s="40"/>
      <c r="C35" s="41"/>
      <c r="D35" s="41"/>
      <c r="E35" s="42"/>
      <c r="F35" s="45"/>
      <c r="G35" s="50" t="s">
        <v>292</v>
      </c>
      <c r="H35" s="52"/>
      <c r="I35" s="212" t="s">
        <v>341</v>
      </c>
      <c r="J35" s="48" t="s">
        <v>33</v>
      </c>
      <c r="K35" s="48" t="s">
        <v>25</v>
      </c>
      <c r="L35" s="48" t="s">
        <v>26</v>
      </c>
      <c r="M35" s="59">
        <v>4887</v>
      </c>
      <c r="N35" s="60">
        <v>5034</v>
      </c>
      <c r="O35" s="40"/>
      <c r="P35" s="61">
        <v>5</v>
      </c>
    </row>
    <row r="36" spans="1:16">
      <c r="A36" s="39"/>
      <c r="B36" s="40"/>
      <c r="C36" s="41"/>
      <c r="D36" s="41"/>
      <c r="E36" s="42"/>
      <c r="F36" s="45"/>
      <c r="G36" s="50" t="s">
        <v>292</v>
      </c>
      <c r="H36" s="52"/>
      <c r="I36" s="212" t="s">
        <v>342</v>
      </c>
      <c r="J36" s="48" t="s">
        <v>35</v>
      </c>
      <c r="K36" s="48" t="s">
        <v>25</v>
      </c>
      <c r="L36" s="48" t="s">
        <v>26</v>
      </c>
      <c r="M36" s="59">
        <v>2543</v>
      </c>
      <c r="N36" s="60">
        <v>2619</v>
      </c>
      <c r="O36" s="40"/>
      <c r="P36" s="61">
        <v>5</v>
      </c>
    </row>
    <row r="37" spans="1:16">
      <c r="A37" s="39"/>
      <c r="B37" s="40"/>
      <c r="C37" s="41"/>
      <c r="D37" s="41"/>
      <c r="E37" s="42"/>
      <c r="F37" s="45"/>
      <c r="G37" s="50" t="s">
        <v>292</v>
      </c>
      <c r="H37" s="52"/>
      <c r="I37" s="212" t="s">
        <v>343</v>
      </c>
      <c r="J37" s="48" t="s">
        <v>37</v>
      </c>
      <c r="K37" s="48" t="s">
        <v>25</v>
      </c>
      <c r="L37" s="48" t="s">
        <v>26</v>
      </c>
      <c r="M37" s="59">
        <v>1850</v>
      </c>
      <c r="N37" s="60">
        <v>1906</v>
      </c>
      <c r="O37" s="40"/>
      <c r="P37" s="61">
        <v>5</v>
      </c>
    </row>
    <row r="38" spans="1:16">
      <c r="A38" s="39"/>
      <c r="B38" s="40"/>
      <c r="C38" s="41"/>
      <c r="D38" s="41"/>
      <c r="E38" s="42"/>
      <c r="F38" s="45"/>
      <c r="G38" s="50" t="s">
        <v>292</v>
      </c>
      <c r="H38" s="52"/>
      <c r="I38" s="212" t="s">
        <v>344</v>
      </c>
      <c r="J38" s="48" t="s">
        <v>39</v>
      </c>
      <c r="K38" s="48" t="s">
        <v>25</v>
      </c>
      <c r="L38" s="48" t="s">
        <v>26</v>
      </c>
      <c r="M38" s="48">
        <v>42</v>
      </c>
      <c r="N38" s="60">
        <v>51</v>
      </c>
      <c r="O38" s="40"/>
      <c r="P38" s="61">
        <v>10</v>
      </c>
    </row>
    <row r="39" spans="1:16">
      <c r="A39" s="39"/>
      <c r="B39" s="40"/>
      <c r="C39" s="41"/>
      <c r="D39" s="41"/>
      <c r="E39" s="42"/>
      <c r="F39" s="45"/>
      <c r="G39" s="50" t="s">
        <v>292</v>
      </c>
      <c r="H39" s="52"/>
      <c r="I39" s="212" t="s">
        <v>345</v>
      </c>
      <c r="J39" s="48" t="s">
        <v>41</v>
      </c>
      <c r="K39" s="48" t="s">
        <v>25</v>
      </c>
      <c r="L39" s="48" t="s">
        <v>26</v>
      </c>
      <c r="M39" s="48">
        <v>53</v>
      </c>
      <c r="N39" s="60">
        <v>63</v>
      </c>
      <c r="O39" s="40"/>
      <c r="P39" s="61">
        <v>5</v>
      </c>
    </row>
    <row r="40" spans="1:16">
      <c r="A40" s="39"/>
      <c r="B40" s="40"/>
      <c r="C40" s="41"/>
      <c r="D40" s="41"/>
      <c r="E40" s="42"/>
      <c r="F40" s="45"/>
      <c r="G40" s="50" t="s">
        <v>292</v>
      </c>
      <c r="H40" s="52"/>
      <c r="I40" s="212" t="s">
        <v>346</v>
      </c>
      <c r="J40" s="48" t="s">
        <v>43</v>
      </c>
      <c r="K40" s="48" t="s">
        <v>25</v>
      </c>
      <c r="L40" s="48" t="s">
        <v>26</v>
      </c>
      <c r="M40" s="48">
        <v>34</v>
      </c>
      <c r="N40" s="60">
        <v>43</v>
      </c>
      <c r="O40" s="40"/>
      <c r="P40" s="61">
        <v>5</v>
      </c>
    </row>
    <row r="41" spans="1:16">
      <c r="A41" s="39"/>
      <c r="B41" s="40"/>
      <c r="C41" s="41"/>
      <c r="D41" s="41"/>
      <c r="E41" s="42"/>
      <c r="F41" s="45"/>
      <c r="G41" s="50" t="s">
        <v>292</v>
      </c>
      <c r="H41" s="53"/>
      <c r="I41" s="212" t="s">
        <v>347</v>
      </c>
      <c r="J41" s="48" t="s">
        <v>45</v>
      </c>
      <c r="K41" s="48" t="s">
        <v>25</v>
      </c>
      <c r="L41" s="48" t="s">
        <v>26</v>
      </c>
      <c r="M41" s="48">
        <v>19</v>
      </c>
      <c r="N41" s="60">
        <v>28</v>
      </c>
      <c r="O41" s="40"/>
      <c r="P41" s="61">
        <v>5</v>
      </c>
    </row>
    <row r="42" ht="14.25" spans="1:16">
      <c r="A42" s="54"/>
      <c r="B42" s="55"/>
      <c r="C42" s="55"/>
      <c r="D42" s="55"/>
      <c r="E42" s="55"/>
      <c r="F42" s="56" t="s">
        <v>276</v>
      </c>
      <c r="G42" s="55"/>
      <c r="H42" s="55"/>
      <c r="I42" s="55"/>
      <c r="J42" s="55"/>
      <c r="K42" s="55"/>
      <c r="L42" s="55"/>
      <c r="M42" s="62">
        <v>101907</v>
      </c>
      <c r="N42" s="63">
        <v>105108</v>
      </c>
      <c r="O42" s="55"/>
      <c r="P42" s="64"/>
    </row>
  </sheetData>
  <mergeCells count="11">
    <mergeCell ref="A2:A41"/>
    <mergeCell ref="B2:B41"/>
    <mergeCell ref="C2:C41"/>
    <mergeCell ref="D2:D41"/>
    <mergeCell ref="E2:E41"/>
    <mergeCell ref="F2:F41"/>
    <mergeCell ref="H2:H11"/>
    <mergeCell ref="H12:H21"/>
    <mergeCell ref="H22:H31"/>
    <mergeCell ref="H32:H41"/>
    <mergeCell ref="O2:O4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D30" sqref="D30"/>
    </sheetView>
  </sheetViews>
  <sheetFormatPr defaultColWidth="9" defaultRowHeight="13.5"/>
  <cols>
    <col min="3" max="3" width="10.25" customWidth="1"/>
    <col min="4" max="4" width="11.25" customWidth="1"/>
    <col min="5" max="5" width="11" customWidth="1"/>
    <col min="6" max="6" width="10.5" customWidth="1"/>
    <col min="7" max="8" width="10.75" customWidth="1"/>
    <col min="12" max="12" width="21.125" customWidth="1"/>
  </cols>
  <sheetData>
    <row r="1" ht="14.25" spans="1:7">
      <c r="A1" s="1" t="s">
        <v>348</v>
      </c>
      <c r="B1" s="1" t="s">
        <v>349</v>
      </c>
      <c r="C1" s="1" t="s">
        <v>350</v>
      </c>
      <c r="D1" s="1" t="s">
        <v>351</v>
      </c>
      <c r="E1" s="1" t="s">
        <v>352</v>
      </c>
      <c r="F1" s="1" t="s">
        <v>353</v>
      </c>
      <c r="G1" s="1" t="s">
        <v>354</v>
      </c>
    </row>
    <row r="2" spans="1:7">
      <c r="A2" s="2" t="s">
        <v>355</v>
      </c>
      <c r="B2" s="3" t="s">
        <v>356</v>
      </c>
      <c r="C2" s="3" t="s">
        <v>104</v>
      </c>
      <c r="D2" s="3" t="s">
        <v>357</v>
      </c>
      <c r="E2" s="3" t="s">
        <v>358</v>
      </c>
      <c r="F2" s="3">
        <v>807</v>
      </c>
      <c r="G2" s="4">
        <v>669</v>
      </c>
    </row>
    <row r="3" ht="36" customHeight="1" spans="1:13">
      <c r="A3" s="5" t="s">
        <v>359</v>
      </c>
      <c r="B3" s="5"/>
      <c r="C3" s="6" t="s">
        <v>360</v>
      </c>
      <c r="D3" s="6" t="s">
        <v>361</v>
      </c>
      <c r="E3" s="6" t="s">
        <v>362</v>
      </c>
      <c r="F3" s="6" t="s">
        <v>363</v>
      </c>
      <c r="G3" s="6" t="s">
        <v>364</v>
      </c>
      <c r="H3" s="6" t="s">
        <v>365</v>
      </c>
      <c r="I3" s="20" t="s">
        <v>366</v>
      </c>
      <c r="J3" s="21" t="s">
        <v>367</v>
      </c>
      <c r="K3" s="22" t="s">
        <v>368</v>
      </c>
      <c r="L3" s="23" t="s">
        <v>369</v>
      </c>
      <c r="M3" s="23" t="s">
        <v>370</v>
      </c>
    </row>
    <row r="4" spans="1:13">
      <c r="A4" s="5"/>
      <c r="B4" s="5"/>
      <c r="C4" s="7" t="s">
        <v>371</v>
      </c>
      <c r="D4" s="7" t="s">
        <v>371</v>
      </c>
      <c r="E4" s="7" t="s">
        <v>371</v>
      </c>
      <c r="F4" s="7" t="s">
        <v>371</v>
      </c>
      <c r="G4" s="7" t="s">
        <v>371</v>
      </c>
      <c r="H4" s="7" t="s">
        <v>371</v>
      </c>
      <c r="I4" s="20"/>
      <c r="J4" s="21"/>
      <c r="K4" s="22"/>
      <c r="L4" s="23"/>
      <c r="M4" s="23"/>
    </row>
    <row r="5" spans="1:13">
      <c r="A5" s="5"/>
      <c r="B5" s="5"/>
      <c r="C5" s="8" t="s">
        <v>372</v>
      </c>
      <c r="D5" s="8" t="s">
        <v>372</v>
      </c>
      <c r="E5" s="8" t="s">
        <v>372</v>
      </c>
      <c r="F5" s="8" t="s">
        <v>372</v>
      </c>
      <c r="G5" s="8" t="s">
        <v>372</v>
      </c>
      <c r="H5" s="8" t="s">
        <v>372</v>
      </c>
      <c r="I5" s="20"/>
      <c r="J5" s="21"/>
      <c r="K5" s="22"/>
      <c r="L5" s="23"/>
      <c r="M5" s="23"/>
    </row>
    <row r="6" ht="25" customHeight="1" spans="1:13">
      <c r="A6" s="9" t="s">
        <v>373</v>
      </c>
      <c r="B6" s="9"/>
      <c r="C6" s="10">
        <v>10504</v>
      </c>
      <c r="D6" s="10">
        <v>10104</v>
      </c>
      <c r="E6" s="10" t="s">
        <v>374</v>
      </c>
      <c r="F6" s="10">
        <v>12334</v>
      </c>
      <c r="G6" s="10" t="s">
        <v>375</v>
      </c>
      <c r="H6" s="10">
        <v>13234</v>
      </c>
      <c r="I6" s="20"/>
      <c r="J6" s="21"/>
      <c r="K6" s="22"/>
      <c r="L6" s="23"/>
      <c r="M6" s="23"/>
    </row>
    <row r="7" ht="39" customHeight="1" spans="1:13">
      <c r="A7" s="5" t="s">
        <v>376</v>
      </c>
      <c r="B7" s="5"/>
      <c r="C7" s="11" t="s">
        <v>377</v>
      </c>
      <c r="D7" s="11">
        <v>4240351</v>
      </c>
      <c r="E7" s="11">
        <v>4240355</v>
      </c>
      <c r="F7" s="12" t="s">
        <v>378</v>
      </c>
      <c r="G7" s="11">
        <v>4240354</v>
      </c>
      <c r="H7" s="11" t="s">
        <v>379</v>
      </c>
      <c r="I7" s="20"/>
      <c r="J7" s="21"/>
      <c r="K7" s="22"/>
      <c r="L7" s="23"/>
      <c r="M7" s="23"/>
    </row>
    <row r="8" ht="40.5" customHeight="1" spans="1:13">
      <c r="A8" s="13" t="s">
        <v>380</v>
      </c>
      <c r="B8" s="14" t="s">
        <v>381</v>
      </c>
      <c r="C8" s="14">
        <v>34488</v>
      </c>
      <c r="D8" s="14">
        <v>1962</v>
      </c>
      <c r="E8" s="14">
        <v>1020</v>
      </c>
      <c r="F8" s="14">
        <v>16740</v>
      </c>
      <c r="G8" s="14">
        <v>1764</v>
      </c>
      <c r="H8" s="14">
        <v>10622</v>
      </c>
      <c r="I8" s="19">
        <v>67262</v>
      </c>
      <c r="J8" s="24" t="s">
        <v>382</v>
      </c>
      <c r="K8" s="25">
        <v>1262</v>
      </c>
      <c r="L8" s="26" t="s">
        <v>383</v>
      </c>
      <c r="M8" s="23">
        <v>7</v>
      </c>
    </row>
    <row r="9" spans="1:13">
      <c r="A9" s="13"/>
      <c r="B9" s="14" t="s">
        <v>384</v>
      </c>
      <c r="C9" s="14">
        <v>65790</v>
      </c>
      <c r="D9" s="14">
        <v>3150</v>
      </c>
      <c r="E9" s="14">
        <v>1764</v>
      </c>
      <c r="F9" s="14">
        <v>34344</v>
      </c>
      <c r="G9" s="14">
        <v>2580</v>
      </c>
      <c r="H9" s="14">
        <v>21684</v>
      </c>
      <c r="I9" s="19">
        <v>130605</v>
      </c>
      <c r="J9" s="24" t="s">
        <v>385</v>
      </c>
      <c r="K9" s="25">
        <v>1605</v>
      </c>
      <c r="L9" s="27" t="s">
        <v>386</v>
      </c>
      <c r="M9" s="23"/>
    </row>
    <row r="10" spans="1:13">
      <c r="A10" s="13"/>
      <c r="B10" s="14" t="s">
        <v>387</v>
      </c>
      <c r="C10" s="14">
        <v>84654</v>
      </c>
      <c r="D10" s="14">
        <v>3384</v>
      </c>
      <c r="E10" s="14">
        <v>2148</v>
      </c>
      <c r="F10" s="14">
        <v>45522</v>
      </c>
      <c r="G10" s="14">
        <v>3108</v>
      </c>
      <c r="H10" s="14">
        <v>28207</v>
      </c>
      <c r="I10" s="19">
        <v>168693</v>
      </c>
      <c r="J10" s="24" t="s">
        <v>388</v>
      </c>
      <c r="K10" s="25">
        <v>693</v>
      </c>
      <c r="L10" s="27" t="s">
        <v>389</v>
      </c>
      <c r="M10" s="23"/>
    </row>
    <row r="11" spans="1:13">
      <c r="A11" s="13"/>
      <c r="B11" s="14" t="s">
        <v>390</v>
      </c>
      <c r="C11" s="14">
        <v>66960</v>
      </c>
      <c r="D11" s="14">
        <v>2232</v>
      </c>
      <c r="E11" s="14">
        <v>1476</v>
      </c>
      <c r="F11" s="14">
        <v>34380</v>
      </c>
      <c r="G11" s="14">
        <v>1980</v>
      </c>
      <c r="H11" s="14">
        <v>21360</v>
      </c>
      <c r="I11" s="19">
        <v>129672</v>
      </c>
      <c r="J11" s="24" t="s">
        <v>385</v>
      </c>
      <c r="K11" s="28">
        <v>672</v>
      </c>
      <c r="L11" s="27" t="s">
        <v>391</v>
      </c>
      <c r="M11" s="23"/>
    </row>
    <row r="12" spans="1:13">
      <c r="A12" s="13"/>
      <c r="B12" s="14" t="s">
        <v>392</v>
      </c>
      <c r="C12" s="14">
        <v>36612</v>
      </c>
      <c r="D12" s="14">
        <v>1188</v>
      </c>
      <c r="E12" s="14">
        <v>804</v>
      </c>
      <c r="F12" s="14">
        <v>18288</v>
      </c>
      <c r="G12" s="14">
        <v>1236</v>
      </c>
      <c r="H12" s="14">
        <v>11376</v>
      </c>
      <c r="I12" s="19">
        <v>70199</v>
      </c>
      <c r="J12" s="24" t="s">
        <v>393</v>
      </c>
      <c r="K12" s="28">
        <v>1200</v>
      </c>
      <c r="L12" s="27" t="s">
        <v>394</v>
      </c>
      <c r="M12" s="23"/>
    </row>
    <row r="13" spans="1:13">
      <c r="A13" s="13"/>
      <c r="B13" s="14" t="s">
        <v>395</v>
      </c>
      <c r="C13" s="14">
        <v>25722</v>
      </c>
      <c r="D13" s="14">
        <v>936</v>
      </c>
      <c r="E13" s="14">
        <v>564</v>
      </c>
      <c r="F13" s="14">
        <v>13068</v>
      </c>
      <c r="G13" s="14">
        <v>708</v>
      </c>
      <c r="H13" s="14">
        <v>8121</v>
      </c>
      <c r="I13" s="19">
        <v>49610</v>
      </c>
      <c r="J13" s="24" t="s">
        <v>396</v>
      </c>
      <c r="K13" s="25">
        <v>1610</v>
      </c>
      <c r="L13" s="27" t="s">
        <v>397</v>
      </c>
      <c r="M13" s="23"/>
    </row>
    <row r="14" ht="25.5" spans="1:13">
      <c r="A14" s="15"/>
      <c r="B14" s="16" t="s">
        <v>398</v>
      </c>
      <c r="C14" s="17">
        <f t="shared" ref="C14:I14" si="0">SUM(C8:C13)</f>
        <v>314226</v>
      </c>
      <c r="D14" s="17">
        <f t="shared" si="0"/>
        <v>12852</v>
      </c>
      <c r="E14" s="17">
        <f t="shared" si="0"/>
        <v>7776</v>
      </c>
      <c r="F14" s="17">
        <f t="shared" si="0"/>
        <v>162342</v>
      </c>
      <c r="G14" s="17">
        <f t="shared" si="0"/>
        <v>11376</v>
      </c>
      <c r="H14" s="17">
        <f t="shared" si="0"/>
        <v>101370</v>
      </c>
      <c r="I14" s="17">
        <f t="shared" si="0"/>
        <v>616041</v>
      </c>
      <c r="J14" s="29"/>
      <c r="K14" s="30"/>
      <c r="L14" s="27"/>
      <c r="M14" s="23"/>
    </row>
    <row r="15" ht="27" customHeight="1" spans="1:13">
      <c r="A15" s="18" t="s">
        <v>399</v>
      </c>
      <c r="B15" s="18"/>
      <c r="C15" s="19"/>
      <c r="D15" s="19"/>
      <c r="E15" s="19"/>
      <c r="F15" s="19"/>
      <c r="G15" s="19"/>
      <c r="H15" s="19"/>
      <c r="I15" s="31" t="s">
        <v>400</v>
      </c>
      <c r="J15" s="32"/>
      <c r="K15" s="33"/>
      <c r="L15" s="27" t="s">
        <v>401</v>
      </c>
      <c r="M15" s="23"/>
    </row>
    <row r="16" customHeight="1" spans="1:13">
      <c r="A16" s="19" t="s">
        <v>402</v>
      </c>
      <c r="B16" s="19"/>
      <c r="C16" s="19">
        <v>316556</v>
      </c>
      <c r="D16" s="19">
        <v>13498</v>
      </c>
      <c r="E16" s="19">
        <v>7908</v>
      </c>
      <c r="F16" s="19">
        <v>173358</v>
      </c>
      <c r="G16" s="19">
        <v>11374</v>
      </c>
      <c r="H16" s="19">
        <v>101907</v>
      </c>
      <c r="I16" s="19">
        <v>630000</v>
      </c>
      <c r="J16" s="34"/>
      <c r="K16" s="28">
        <v>630000</v>
      </c>
      <c r="L16" s="35"/>
      <c r="M16" s="23"/>
    </row>
  </sheetData>
  <mergeCells count="12">
    <mergeCell ref="A6:B6"/>
    <mergeCell ref="A7:B7"/>
    <mergeCell ref="A15:B15"/>
    <mergeCell ref="A16:B16"/>
    <mergeCell ref="A8:A13"/>
    <mergeCell ref="I3:I7"/>
    <mergeCell ref="J3:J7"/>
    <mergeCell ref="K3:K7"/>
    <mergeCell ref="L3:L7"/>
    <mergeCell ref="M3:M7"/>
    <mergeCell ref="M8:M16"/>
    <mergeCell ref="A3:B5"/>
  </mergeCells>
  <pageMargins left="0.511805555555556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10504 4240349，56，81，82</vt:lpstr>
      <vt:lpstr>10504 4240349-</vt:lpstr>
      <vt:lpstr>10504 4240349，56，81，82 (2)</vt:lpstr>
      <vt:lpstr>4240354 12334JS，4240355 11494JS</vt:lpstr>
      <vt:lpstr>2K33E2 4240353 12334</vt:lpstr>
      <vt:lpstr>4240351 10104</vt:lpstr>
      <vt:lpstr>4240350,11494</vt:lpstr>
      <vt:lpstr>3G2KG3E 4240352 13234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foreverlover</cp:lastModifiedBy>
  <dcterms:created xsi:type="dcterms:W3CDTF">2023-05-12T11:15:00Z</dcterms:created>
  <dcterms:modified xsi:type="dcterms:W3CDTF">2024-09-28T09:14:10Z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EF4F5A0981FD47E393D93A28FE4E8A6D_12</vt:lpwstr>
  </property>
</Properties>
</file>