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主唛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<sst xmlns="http://schemas.openxmlformats.org/spreadsheetml/2006/main" count="15" uniqueCount="15">
  <si>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4786-052-731
 PO-34307</t>
  </si>
  <si>
    <t>损耗</t>
  </si>
  <si>
    <t>尺码</t>
  </si>
  <si>
    <t>订单数量</t>
  </si>
  <si>
    <t>加5%后的数量</t>
  </si>
  <si>
    <t>发柬埔寨丽坤数量</t>
  </si>
  <si>
    <t>发依筒数量</t>
  </si>
  <si>
    <t>发坤博数量</t>
  </si>
  <si>
    <t>需发丽豪 数量</t>
  </si>
  <si>
    <t>XS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</si>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</sst>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6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85" zoomScaleNormal="85" workbookViewId="0">
      <selection activeCell="I11" sqref="I11"/>
    </sheetView>
  </sheetViews>
  <sheetFormatPr defaultColWidth="9" defaultRowHeight="16.5"/>
  <cols>
    <col min="1" max="3" width="9" style="1"/>
    <col min="4" max="4" width="16.9083333333333" style="1" customWidth="1"/>
    <col min="5" max="5" width="21.6666666666667" style="1" customWidth="1"/>
    <col min="6" max="8" width="14.9916666666667" style="2" customWidth="1"/>
    <col min="9" max="9" width="25.8333333333333" style="1" customWidth="1"/>
    <col min="10" max="16384" width="9" style="1"/>
  </cols>
  <sheetData>
    <row r="1" ht="37" customHeight="1" spans="1:9">
      <c r="A1" s="3" t="s">
        <v>0</v>
      </c>
      <c r="B1" s="4"/>
      <c r="C1" s="4"/>
      <c r="D1" s="4"/>
      <c r="E1" s="4"/>
      <c r="F1" s="5"/>
      <c r="G1" s="5"/>
      <c r="H1" s="5"/>
      <c r="I1" s="4"/>
    </row>
    <row r="2" ht="20" customHeight="1" spans="1:9">
      <c r="A2" s="4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8"/>
      <c r="I2" s="6" t="s">
        <v>8</v>
      </c>
    </row>
    <row r="3" ht="20" customHeight="1" spans="1:9">
      <c r="A3" s="4">
        <v>1.05</v>
      </c>
      <c r="B3" s="6" t="s">
        <v>9</v>
      </c>
      <c r="C3" s="6">
        <v>9888</v>
      </c>
      <c r="D3" s="6">
        <f t="shared" ref="D3:D8" si="0">A3*C3</f>
        <v>10382.4</v>
      </c>
      <c r="E3" s="7">
        <f>1920*1.02</f>
        <v>1958.4</v>
      </c>
      <c r="F3" s="8">
        <f>2880*1.02</f>
        <v>2937.6</v>
      </c>
      <c r="G3" s="9">
        <f>4800*1.02</f>
        <v>4896</v>
      </c>
      <c r="H3" s="8"/>
      <c r="I3" s="6">
        <f t="shared" ref="I3:I8" si="1">D3-E3-F3-G3-H3</f>
        <v>590.4</v>
      </c>
    </row>
    <row r="4" ht="20" customHeight="1" spans="1:9">
      <c r="A4" s="4">
        <v>1.05</v>
      </c>
      <c r="B4" s="6" t="s">
        <v>10</v>
      </c>
      <c r="C4" s="6">
        <v>12978</v>
      </c>
      <c r="D4" s="6">
        <f t="shared" si="0"/>
        <v>13626.9</v>
      </c>
      <c r="E4" s="7">
        <f>2526*1.02</f>
        <v>2576.52</v>
      </c>
      <c r="F4" s="8">
        <f>3786*1.02</f>
        <v>3861.72</v>
      </c>
      <c r="G4" s="9">
        <f>6306*1.02</f>
        <v>6432.12</v>
      </c>
      <c r="H4" s="8"/>
      <c r="I4" s="6">
        <f t="shared" si="1"/>
        <v>756.540000000001</v>
      </c>
    </row>
    <row r="5" ht="20" customHeight="1" spans="1:9">
      <c r="A5" s="4">
        <v>1.05</v>
      </c>
      <c r="B5" s="6" t="s">
        <v>11</v>
      </c>
      <c r="C5" s="6">
        <v>14523</v>
      </c>
      <c r="D5" s="6">
        <f t="shared" si="0"/>
        <v>15249.15</v>
      </c>
      <c r="E5" s="7">
        <f>2821*1.02</f>
        <v>2877.42</v>
      </c>
      <c r="F5" s="8">
        <f>4231*1.02</f>
        <v>4315.62</v>
      </c>
      <c r="G5" s="9">
        <f>7051*1.02</f>
        <v>7192.02</v>
      </c>
      <c r="H5" s="8"/>
      <c r="I5" s="6">
        <f t="shared" si="1"/>
        <v>864.090000000001</v>
      </c>
    </row>
    <row r="6" ht="20" customHeight="1" spans="1:9">
      <c r="A6" s="4">
        <v>1.05</v>
      </c>
      <c r="B6" s="6" t="s">
        <v>12</v>
      </c>
      <c r="C6" s="6">
        <v>8910</v>
      </c>
      <c r="D6" s="6">
        <f t="shared" si="0"/>
        <v>9355.5</v>
      </c>
      <c r="E6" s="7">
        <f>1731*1.02</f>
        <v>1765.62</v>
      </c>
      <c r="F6" s="8">
        <f>2596*1.02</f>
        <v>2647.92</v>
      </c>
      <c r="G6" s="9">
        <f>4326*1.02</f>
        <v>4412.52</v>
      </c>
      <c r="H6" s="8"/>
      <c r="I6" s="6">
        <f t="shared" si="1"/>
        <v>529.44</v>
      </c>
    </row>
    <row r="7" ht="20" customHeight="1" spans="1:9">
      <c r="A7" s="4">
        <v>1.05</v>
      </c>
      <c r="B7" s="6" t="s">
        <v>13</v>
      </c>
      <c r="C7" s="6">
        <v>3451</v>
      </c>
      <c r="D7" s="6">
        <f t="shared" si="0"/>
        <v>3623.55</v>
      </c>
      <c r="E7" s="7">
        <f>670*1.02</f>
        <v>683.4</v>
      </c>
      <c r="F7" s="8">
        <f>1005*0.102</f>
        <v>102.51</v>
      </c>
      <c r="G7" s="9">
        <f>1675*1.02</f>
        <v>1708.5</v>
      </c>
      <c r="H7" s="8"/>
      <c r="I7" s="6">
        <f t="shared" si="1"/>
        <v>1129.14</v>
      </c>
    </row>
    <row r="8" ht="20" customHeight="1" spans="1:9">
      <c r="A8" s="4">
        <v>1.05</v>
      </c>
      <c r="B8" s="6" t="s">
        <v>14</v>
      </c>
      <c r="C8" s="6">
        <v>1751</v>
      </c>
      <c r="D8" s="6">
        <f t="shared" si="0"/>
        <v>1838.55</v>
      </c>
      <c r="E8" s="7">
        <v>0</v>
      </c>
      <c r="F8" s="7">
        <v>0</v>
      </c>
      <c r="G8" s="7">
        <v>0</v>
      </c>
      <c r="H8" s="8"/>
      <c r="I8" s="6">
        <f t="shared" si="1"/>
        <v>1838.55</v>
      </c>
    </row>
    <row r="9" ht="20" customHeight="1" spans="1:9">
      <c r="A9" s="10"/>
      <c r="B9" s="11"/>
      <c r="C9" s="11"/>
      <c r="D9" s="11"/>
      <c r="E9" s="12"/>
      <c r="F9" s="13"/>
      <c r="G9" s="14"/>
      <c r="H9" s="13"/>
      <c r="I9" s="11"/>
    </row>
    <row r="10" spans="1:9">
      <c r="A10" s="10"/>
      <c r="B10" s="10"/>
      <c r="C10" s="15">
        <f t="shared" ref="C10:G10" si="2">SUM(C3:C9)</f>
        <v>51501</v>
      </c>
      <c r="D10" s="10"/>
      <c r="E10" s="16">
        <f t="shared" si="2"/>
        <v>9861.36</v>
      </c>
      <c r="F10" s="16">
        <f t="shared" si="2"/>
        <v>13865.37</v>
      </c>
      <c r="G10" s="16">
        <f t="shared" si="2"/>
        <v>24641.16</v>
      </c>
      <c r="H10" s="17"/>
      <c r="I10" s="16">
        <f>SUM(I3:I9)</f>
        <v>5708.16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主唛明细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2024-11-12T07:22:31Z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0AF1E6B103C04EA8B5AD40A792CDF8B6_12</vt:lpwstr>
  </property>
</Properties>
</file>