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\情谊\2024-11-21 019\"/>
    </mc:Choice>
  </mc:AlternateContent>
  <xr:revisionPtr revIDLastSave="0" documentId="13_ncr:1_{348DF971-D916-42AF-9995-7E2F95F79D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19" i="1"/>
  <c r="N18" i="1"/>
  <c r="N17" i="1"/>
  <c r="N16" i="1"/>
  <c r="N15" i="1"/>
  <c r="N14" i="1"/>
  <c r="L13" i="1"/>
  <c r="J13" i="1"/>
  <c r="N13" i="1" s="1"/>
  <c r="L12" i="1"/>
  <c r="N12" i="1" s="1"/>
  <c r="J12" i="1"/>
  <c r="J11" i="1"/>
  <c r="N11" i="1" s="1"/>
  <c r="N10" i="1"/>
  <c r="H10" i="1"/>
  <c r="N9" i="1"/>
  <c r="H9" i="1"/>
  <c r="N8" i="1"/>
  <c r="H8" i="1"/>
  <c r="N7" i="1"/>
  <c r="G6" i="1"/>
  <c r="E6" i="1"/>
  <c r="C6" i="1"/>
  <c r="N6" i="1" s="1"/>
  <c r="G5" i="1"/>
  <c r="N5" i="1" s="1"/>
  <c r="E5" i="1"/>
  <c r="C5" i="1"/>
  <c r="G4" i="1"/>
  <c r="E4" i="1"/>
  <c r="C4" i="1"/>
  <c r="N4" i="1" s="1"/>
  <c r="G3" i="1"/>
  <c r="N3" i="1" s="1"/>
  <c r="E3" i="1"/>
  <c r="C3" i="1"/>
  <c r="N27" i="1" l="1"/>
</calcChain>
</file>

<file path=xl/sharedStrings.xml><?xml version="1.0" encoding="utf-8"?>
<sst xmlns="http://schemas.openxmlformats.org/spreadsheetml/2006/main" count="76" uniqueCount="43">
  <si>
    <t xml:space="preserve">TESCO印字      (3双/1组打枪 2组/包） </t>
  </si>
  <si>
    <t>规格</t>
  </si>
  <si>
    <t>订单号</t>
  </si>
  <si>
    <t>合计</t>
  </si>
  <si>
    <t>单位</t>
  </si>
  <si>
    <t>16*32清包</t>
  </si>
  <si>
    <t>开口16</t>
  </si>
  <si>
    <t>只</t>
  </si>
  <si>
    <t>16*34清包</t>
  </si>
  <si>
    <t>16*36清包</t>
  </si>
  <si>
    <t>17*39清包</t>
  </si>
  <si>
    <t>开口17</t>
  </si>
  <si>
    <t>14*32清包</t>
  </si>
  <si>
    <t>开口14</t>
  </si>
  <si>
    <t>14*35清包</t>
  </si>
  <si>
    <t>14*40清包</t>
  </si>
  <si>
    <t>15*30清包</t>
  </si>
  <si>
    <t>开口15</t>
  </si>
  <si>
    <t>17*36清包</t>
  </si>
  <si>
    <t>25*48混包</t>
  </si>
  <si>
    <t>开口25</t>
  </si>
  <si>
    <t>32*48混包</t>
  </si>
  <si>
    <t>开口32</t>
  </si>
  <si>
    <t>35*45混包</t>
  </si>
  <si>
    <t>开口35</t>
  </si>
  <si>
    <t>37*34混包</t>
  </si>
  <si>
    <t>开口37</t>
  </si>
  <si>
    <t>37*30混包</t>
  </si>
  <si>
    <t>32*32混包</t>
  </si>
  <si>
    <t>60*40*40（高度需要95）</t>
  </si>
  <si>
    <t>60*40*30</t>
  </si>
  <si>
    <t>60*40*25</t>
  </si>
  <si>
    <t>60*40*20</t>
  </si>
  <si>
    <t>60*40*15</t>
  </si>
  <si>
    <t>总计</t>
  </si>
  <si>
    <t>箱袋尺寸 cm</t>
    <phoneticPr fontId="7" type="noConversion"/>
  </si>
  <si>
    <t>防潮袋(纸箱规格)</t>
    <phoneticPr fontId="7" type="noConversion"/>
  </si>
  <si>
    <t xml:space="preserve">60+20+20*95 </t>
    <phoneticPr fontId="7" type="noConversion"/>
  </si>
  <si>
    <t xml:space="preserve">60+20+20*80 </t>
    <phoneticPr fontId="7" type="noConversion"/>
  </si>
  <si>
    <t xml:space="preserve">60+20+20*75  </t>
    <phoneticPr fontId="7" type="noConversion"/>
  </si>
  <si>
    <t xml:space="preserve">60+20+20*70 </t>
    <phoneticPr fontId="7" type="noConversion"/>
  </si>
  <si>
    <t xml:space="preserve">60+20+20*65   </t>
    <phoneticPr fontId="7" type="noConversion"/>
  </si>
  <si>
    <t>景业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</si>
</sst>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Light16"/>
  <colors>
    <mruColors>
      <color rgb="FFFFFF00"/>
      <color rgb="FFF98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R18" sqref="R18"/>
    </sheetView>
  </sheetViews>
  <sheetFormatPr defaultColWidth="9" defaultRowHeight="14.4" x14ac:dyDescent="0.25"/>
  <cols>
    <col min="1" max="1" width="25.77734375" style="2" customWidth="1"/>
    <col min="2" max="2" width="20.109375" customWidth="1"/>
    <col min="7" max="12" width="9" customWidth="1"/>
    <col min="13" max="13" width="10.33203125" customWidth="1"/>
    <col min="14" max="14" width="12.109375" style="3" customWidth="1"/>
  </cols>
  <sheetData>
    <row r="1" spans="1:15" s="1" customFormat="1" ht="28.0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</row>
    <row r="2" spans="1:15" s="1" customFormat="1" ht="16.5" customHeight="1" x14ac:dyDescent="0.25">
      <c r="A2" s="4" t="s">
        <v>1</v>
      </c>
      <c r="B2" s="5" t="s">
        <v>2</v>
      </c>
      <c r="C2" s="4">
        <v>27487</v>
      </c>
      <c r="D2" s="4">
        <v>27488</v>
      </c>
      <c r="E2" s="4">
        <v>27507</v>
      </c>
      <c r="F2" s="4">
        <v>27508</v>
      </c>
      <c r="G2" s="4">
        <v>27512</v>
      </c>
      <c r="H2" s="4">
        <v>27523</v>
      </c>
      <c r="I2" s="4">
        <v>57524</v>
      </c>
      <c r="J2" s="4">
        <v>27531</v>
      </c>
      <c r="K2" s="4">
        <v>57532</v>
      </c>
      <c r="L2" s="4">
        <v>27499</v>
      </c>
      <c r="M2" s="4">
        <v>27500</v>
      </c>
      <c r="N2" s="8" t="s">
        <v>3</v>
      </c>
      <c r="O2" s="4" t="s">
        <v>4</v>
      </c>
    </row>
    <row r="3" spans="1:15" s="1" customFormat="1" ht="16.5" customHeight="1" x14ac:dyDescent="0.25">
      <c r="A3" s="4" t="s">
        <v>5</v>
      </c>
      <c r="B3" s="5" t="s">
        <v>6</v>
      </c>
      <c r="C3" s="4">
        <f>366+175*3</f>
        <v>891</v>
      </c>
      <c r="D3" s="4"/>
      <c r="E3" s="4">
        <f>133+105+70</f>
        <v>308</v>
      </c>
      <c r="F3" s="4"/>
      <c r="G3" s="4">
        <f>221+105*2</f>
        <v>431</v>
      </c>
      <c r="H3" s="4"/>
      <c r="I3" s="4"/>
      <c r="J3" s="4"/>
      <c r="K3" s="4"/>
      <c r="L3" s="4"/>
      <c r="M3" s="9"/>
      <c r="N3" s="8">
        <f>C3+D3+E3+F3+G3+H3+I3+J3+K3+L3+M3</f>
        <v>1630</v>
      </c>
      <c r="O3" s="4" t="s">
        <v>7</v>
      </c>
    </row>
    <row r="4" spans="1:15" s="1" customFormat="1" ht="17.25" customHeight="1" x14ac:dyDescent="0.25">
      <c r="A4" s="4" t="s">
        <v>8</v>
      </c>
      <c r="B4" s="5" t="s">
        <v>6</v>
      </c>
      <c r="C4" s="4">
        <f>848+675*3</f>
        <v>2873</v>
      </c>
      <c r="D4" s="4"/>
      <c r="E4" s="4">
        <f>246+540+360</f>
        <v>1146</v>
      </c>
      <c r="F4" s="4"/>
      <c r="G4" s="4">
        <f>759+540*2</f>
        <v>1839</v>
      </c>
      <c r="H4" s="4"/>
      <c r="I4" s="4"/>
      <c r="J4" s="4"/>
      <c r="K4" s="4"/>
      <c r="L4" s="4"/>
      <c r="M4" s="4"/>
      <c r="N4" s="8">
        <f t="shared" ref="N4:N26" si="0">C4+D4+E4+F4+G4+H4+I4+J4+K4+L4+M4</f>
        <v>5858</v>
      </c>
      <c r="O4" s="4" t="s">
        <v>7</v>
      </c>
    </row>
    <row r="5" spans="1:15" s="1" customFormat="1" ht="17.25" customHeight="1" x14ac:dyDescent="0.25">
      <c r="A5" s="4" t="s">
        <v>9</v>
      </c>
      <c r="B5" s="5" t="s">
        <v>6</v>
      </c>
      <c r="C5" s="4">
        <f>1435+1225*3</f>
        <v>5110</v>
      </c>
      <c r="D5" s="4"/>
      <c r="E5" s="4">
        <f>341+615+410</f>
        <v>1366</v>
      </c>
      <c r="F5" s="4"/>
      <c r="G5" s="4">
        <f>539+615*2</f>
        <v>1769</v>
      </c>
      <c r="H5" s="4"/>
      <c r="I5" s="4"/>
      <c r="J5" s="4"/>
      <c r="K5" s="4"/>
      <c r="L5" s="4"/>
      <c r="M5" s="4"/>
      <c r="N5" s="8">
        <f t="shared" si="0"/>
        <v>8245</v>
      </c>
      <c r="O5" s="4" t="s">
        <v>7</v>
      </c>
    </row>
    <row r="6" spans="1:15" s="1" customFormat="1" ht="17.25" customHeight="1" x14ac:dyDescent="0.25">
      <c r="A6" s="6" t="s">
        <v>10</v>
      </c>
      <c r="B6" s="5" t="s">
        <v>11</v>
      </c>
      <c r="C6" s="4">
        <f>325+425*3</f>
        <v>1600</v>
      </c>
      <c r="D6" s="4"/>
      <c r="E6" s="4">
        <f>85+240+160</f>
        <v>485</v>
      </c>
      <c r="F6" s="4"/>
      <c r="G6" s="4">
        <f>127+240*2</f>
        <v>607</v>
      </c>
      <c r="H6" s="4"/>
      <c r="I6" s="4"/>
      <c r="J6" s="4"/>
      <c r="K6" s="4"/>
      <c r="L6" s="4"/>
      <c r="M6" s="4"/>
      <c r="N6" s="8">
        <f t="shared" si="0"/>
        <v>2692</v>
      </c>
      <c r="O6" s="4" t="s">
        <v>7</v>
      </c>
    </row>
    <row r="7" spans="1:15" s="1" customFormat="1" ht="17.25" customHeight="1" x14ac:dyDescent="0.25">
      <c r="A7" s="6" t="s">
        <v>12</v>
      </c>
      <c r="B7" s="5" t="s">
        <v>13</v>
      </c>
      <c r="C7" s="4"/>
      <c r="D7" s="4"/>
      <c r="E7" s="4"/>
      <c r="F7" s="4"/>
      <c r="G7" s="4"/>
      <c r="H7" s="4">
        <v>160</v>
      </c>
      <c r="I7" s="4"/>
      <c r="J7" s="4"/>
      <c r="K7" s="4"/>
      <c r="L7" s="4"/>
      <c r="M7" s="4"/>
      <c r="N7" s="8">
        <f t="shared" si="0"/>
        <v>160</v>
      </c>
      <c r="O7" s="4" t="s">
        <v>7</v>
      </c>
    </row>
    <row r="8" spans="1:15" s="1" customFormat="1" ht="17.25" customHeight="1" x14ac:dyDescent="0.25">
      <c r="A8" s="6" t="s">
        <v>14</v>
      </c>
      <c r="B8" s="5" t="s">
        <v>13</v>
      </c>
      <c r="C8" s="4"/>
      <c r="D8" s="4"/>
      <c r="E8" s="4"/>
      <c r="F8" s="4"/>
      <c r="G8" s="4"/>
      <c r="H8" s="4">
        <f>296+680</f>
        <v>976</v>
      </c>
      <c r="I8" s="4"/>
      <c r="J8" s="4"/>
      <c r="K8" s="4"/>
      <c r="L8" s="4"/>
      <c r="M8" s="4"/>
      <c r="N8" s="8">
        <f t="shared" si="0"/>
        <v>976</v>
      </c>
      <c r="O8" s="4" t="s">
        <v>7</v>
      </c>
    </row>
    <row r="9" spans="1:15" s="1" customFormat="1" ht="17.25" customHeight="1" x14ac:dyDescent="0.25">
      <c r="A9" s="6" t="s">
        <v>15</v>
      </c>
      <c r="B9" s="5" t="s">
        <v>13</v>
      </c>
      <c r="C9" s="4"/>
      <c r="D9" s="4"/>
      <c r="E9" s="4"/>
      <c r="F9" s="4"/>
      <c r="G9" s="4"/>
      <c r="H9" s="4">
        <f>533+900</f>
        <v>1433</v>
      </c>
      <c r="I9" s="4"/>
      <c r="J9" s="4"/>
      <c r="K9" s="4"/>
      <c r="L9" s="4"/>
      <c r="M9" s="4"/>
      <c r="N9" s="8">
        <f t="shared" si="0"/>
        <v>1433</v>
      </c>
      <c r="O9" s="4" t="s">
        <v>7</v>
      </c>
    </row>
    <row r="10" spans="1:15" s="1" customFormat="1" ht="17.25" customHeight="1" x14ac:dyDescent="0.25">
      <c r="A10" s="6" t="s">
        <v>15</v>
      </c>
      <c r="B10" s="5" t="s">
        <v>13</v>
      </c>
      <c r="C10" s="4"/>
      <c r="D10" s="4"/>
      <c r="E10" s="4"/>
      <c r="F10" s="4"/>
      <c r="G10" s="4"/>
      <c r="H10" s="4">
        <f>62+260</f>
        <v>322</v>
      </c>
      <c r="I10" s="4"/>
      <c r="J10" s="4"/>
      <c r="K10" s="4"/>
      <c r="L10" s="4"/>
      <c r="M10" s="4"/>
      <c r="N10" s="8">
        <f t="shared" si="0"/>
        <v>322</v>
      </c>
      <c r="O10" s="4" t="s">
        <v>7</v>
      </c>
    </row>
    <row r="11" spans="1:15" s="1" customFormat="1" ht="17.25" customHeight="1" x14ac:dyDescent="0.25">
      <c r="A11" s="6" t="s">
        <v>16</v>
      </c>
      <c r="B11" s="5" t="s">
        <v>17</v>
      </c>
      <c r="C11" s="4"/>
      <c r="D11" s="4"/>
      <c r="E11" s="4"/>
      <c r="F11" s="4"/>
      <c r="G11" s="4"/>
      <c r="H11" s="4"/>
      <c r="I11" s="4"/>
      <c r="J11" s="4">
        <f>140+480+400</f>
        <v>1020</v>
      </c>
      <c r="K11" s="4"/>
      <c r="L11" s="4"/>
      <c r="M11" s="4"/>
      <c r="N11" s="8">
        <f t="shared" si="0"/>
        <v>1020</v>
      </c>
      <c r="O11" s="4" t="s">
        <v>7</v>
      </c>
    </row>
    <row r="12" spans="1:15" s="1" customFormat="1" ht="17.25" customHeight="1" x14ac:dyDescent="0.25">
      <c r="A12" s="6" t="s">
        <v>8</v>
      </c>
      <c r="B12" s="5" t="s">
        <v>6</v>
      </c>
      <c r="C12" s="4"/>
      <c r="D12" s="4"/>
      <c r="E12" s="4"/>
      <c r="F12" s="4"/>
      <c r="G12" s="4"/>
      <c r="H12" s="4"/>
      <c r="I12" s="4"/>
      <c r="J12" s="4">
        <f>984+1440+1200</f>
        <v>3624</v>
      </c>
      <c r="K12" s="4"/>
      <c r="L12" s="4">
        <f>520+1063</f>
        <v>1583</v>
      </c>
      <c r="M12" s="4"/>
      <c r="N12" s="8">
        <f t="shared" si="0"/>
        <v>5207</v>
      </c>
      <c r="O12" s="4" t="s">
        <v>7</v>
      </c>
    </row>
    <row r="13" spans="1:15" s="1" customFormat="1" ht="17.25" customHeight="1" x14ac:dyDescent="0.25">
      <c r="A13" s="6" t="s">
        <v>18</v>
      </c>
      <c r="B13" s="5" t="s">
        <v>11</v>
      </c>
      <c r="C13" s="4"/>
      <c r="D13" s="4"/>
      <c r="E13" s="4"/>
      <c r="F13" s="4"/>
      <c r="G13" s="4"/>
      <c r="H13" s="4"/>
      <c r="I13" s="4"/>
      <c r="J13" s="4">
        <f>668+840+700+240+200</f>
        <v>2648</v>
      </c>
      <c r="K13" s="4"/>
      <c r="L13" s="4">
        <f>646+1171+240+490</f>
        <v>2547</v>
      </c>
      <c r="M13" s="4"/>
      <c r="N13" s="8">
        <f t="shared" si="0"/>
        <v>5195</v>
      </c>
      <c r="O13" s="4" t="s">
        <v>7</v>
      </c>
    </row>
    <row r="14" spans="1:15" s="1" customFormat="1" ht="17.25" customHeight="1" x14ac:dyDescent="0.25">
      <c r="A14" s="4" t="s">
        <v>19</v>
      </c>
      <c r="B14" s="5" t="s">
        <v>20</v>
      </c>
      <c r="C14" s="4">
        <v>565</v>
      </c>
      <c r="D14" s="4">
        <v>229</v>
      </c>
      <c r="E14" s="4"/>
      <c r="F14" s="4"/>
      <c r="G14" s="4">
        <v>378</v>
      </c>
      <c r="H14" s="4"/>
      <c r="I14" s="4"/>
      <c r="J14" s="4"/>
      <c r="K14" s="4"/>
      <c r="L14" s="4"/>
      <c r="M14" s="4"/>
      <c r="N14" s="8">
        <f t="shared" si="0"/>
        <v>1172</v>
      </c>
      <c r="O14" s="4" t="s">
        <v>7</v>
      </c>
    </row>
    <row r="15" spans="1:15" s="1" customFormat="1" ht="17.25" customHeight="1" x14ac:dyDescent="0.25">
      <c r="A15" s="4" t="s">
        <v>21</v>
      </c>
      <c r="B15" s="5" t="s">
        <v>22</v>
      </c>
      <c r="C15" s="4"/>
      <c r="D15" s="4"/>
      <c r="E15" s="4">
        <v>219</v>
      </c>
      <c r="F15" s="4">
        <v>176</v>
      </c>
      <c r="G15" s="4"/>
      <c r="H15" s="4"/>
      <c r="I15" s="4"/>
      <c r="J15" s="4"/>
      <c r="K15" s="4"/>
      <c r="L15" s="4"/>
      <c r="M15" s="4"/>
      <c r="N15" s="8">
        <f t="shared" si="0"/>
        <v>395</v>
      </c>
      <c r="O15" s="4" t="s">
        <v>7</v>
      </c>
    </row>
    <row r="16" spans="1:15" s="1" customFormat="1" ht="17.25" customHeight="1" x14ac:dyDescent="0.25">
      <c r="A16" s="4" t="s">
        <v>23</v>
      </c>
      <c r="B16" s="5" t="s">
        <v>24</v>
      </c>
      <c r="C16" s="4"/>
      <c r="D16" s="4"/>
      <c r="E16" s="4"/>
      <c r="F16" s="4"/>
      <c r="G16" s="4"/>
      <c r="H16" s="4">
        <v>219</v>
      </c>
      <c r="I16" s="4">
        <v>116</v>
      </c>
      <c r="J16" s="4"/>
      <c r="K16" s="4"/>
      <c r="L16" s="4"/>
      <c r="M16" s="4"/>
      <c r="N16" s="8">
        <f t="shared" si="0"/>
        <v>335</v>
      </c>
      <c r="O16" s="4" t="s">
        <v>7</v>
      </c>
    </row>
    <row r="17" spans="1:16" s="1" customFormat="1" ht="17.25" customHeight="1" x14ac:dyDescent="0.25">
      <c r="A17" s="4" t="s">
        <v>25</v>
      </c>
      <c r="B17" s="5" t="s">
        <v>26</v>
      </c>
      <c r="C17" s="4"/>
      <c r="D17" s="4"/>
      <c r="E17" s="4"/>
      <c r="F17" s="4"/>
      <c r="G17" s="4"/>
      <c r="H17" s="4"/>
      <c r="I17" s="4"/>
      <c r="J17" s="4">
        <v>565</v>
      </c>
      <c r="K17" s="4"/>
      <c r="L17" s="4">
        <v>219</v>
      </c>
      <c r="M17" s="4"/>
      <c r="N17" s="8">
        <f t="shared" si="0"/>
        <v>784</v>
      </c>
      <c r="O17" s="4" t="s">
        <v>7</v>
      </c>
    </row>
    <row r="18" spans="1:16" s="1" customFormat="1" ht="17.25" customHeight="1" x14ac:dyDescent="0.25">
      <c r="A18" s="6" t="s">
        <v>27</v>
      </c>
      <c r="B18" s="5" t="s">
        <v>26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>
        <v>83</v>
      </c>
      <c r="N18" s="8">
        <f t="shared" si="0"/>
        <v>83</v>
      </c>
      <c r="O18" s="4" t="s">
        <v>7</v>
      </c>
    </row>
    <row r="19" spans="1:16" s="1" customFormat="1" ht="17.25" customHeight="1" x14ac:dyDescent="0.25">
      <c r="A19" s="6" t="s">
        <v>28</v>
      </c>
      <c r="B19" s="5" t="s">
        <v>22</v>
      </c>
      <c r="C19" s="4"/>
      <c r="D19" s="4"/>
      <c r="E19" s="4"/>
      <c r="F19" s="4"/>
      <c r="G19" s="4"/>
      <c r="H19" s="4"/>
      <c r="I19" s="4"/>
      <c r="J19" s="4"/>
      <c r="K19" s="4">
        <v>229</v>
      </c>
      <c r="L19" s="4"/>
      <c r="M19" s="4"/>
      <c r="N19" s="8">
        <f t="shared" si="0"/>
        <v>229</v>
      </c>
      <c r="O19" s="4" t="s">
        <v>7</v>
      </c>
    </row>
    <row r="20" spans="1:16" s="1" customFormat="1" ht="17.25" customHeight="1" x14ac:dyDescent="0.25">
      <c r="A20" s="6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8"/>
      <c r="O20" s="4"/>
    </row>
    <row r="21" spans="1:16" s="1" customFormat="1" ht="17.25" customHeight="1" x14ac:dyDescent="0.25">
      <c r="A21" s="14" t="s">
        <v>36</v>
      </c>
      <c r="B21" s="15" t="s">
        <v>35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>
        <f t="shared" si="0"/>
        <v>0</v>
      </c>
      <c r="O21" s="16"/>
      <c r="P21" s="18" t="s">
        <v>42</v>
      </c>
    </row>
    <row r="22" spans="1:16" s="1" customFormat="1" ht="17.25" customHeight="1" x14ac:dyDescent="0.25">
      <c r="A22" s="6" t="s">
        <v>29</v>
      </c>
      <c r="B22" s="7" t="s">
        <v>37</v>
      </c>
      <c r="C22" s="4"/>
      <c r="D22" s="4">
        <v>9</v>
      </c>
      <c r="E22" s="4"/>
      <c r="F22" s="4">
        <v>9</v>
      </c>
      <c r="G22" s="4"/>
      <c r="H22" s="4"/>
      <c r="I22" s="4">
        <v>12</v>
      </c>
      <c r="J22" s="4"/>
      <c r="K22" s="4">
        <v>24</v>
      </c>
      <c r="L22" s="4"/>
      <c r="M22" s="4">
        <v>10</v>
      </c>
      <c r="N22" s="8">
        <f t="shared" si="0"/>
        <v>64</v>
      </c>
      <c r="O22" s="4" t="s">
        <v>7</v>
      </c>
      <c r="P22" s="18">
        <v>0.91</v>
      </c>
    </row>
    <row r="23" spans="1:16" s="1" customFormat="1" ht="17.25" customHeight="1" x14ac:dyDescent="0.25">
      <c r="A23" s="6" t="s">
        <v>30</v>
      </c>
      <c r="B23" s="7" t="s">
        <v>38</v>
      </c>
      <c r="C23" s="4"/>
      <c r="D23" s="4"/>
      <c r="E23" s="4"/>
      <c r="F23" s="4"/>
      <c r="G23" s="4"/>
      <c r="H23" s="4"/>
      <c r="I23" s="4"/>
      <c r="J23" s="4"/>
      <c r="K23" s="4">
        <v>1</v>
      </c>
      <c r="L23" s="4"/>
      <c r="M23" s="4">
        <v>1</v>
      </c>
      <c r="N23" s="8">
        <f t="shared" si="0"/>
        <v>2</v>
      </c>
      <c r="O23" s="4" t="s">
        <v>7</v>
      </c>
      <c r="P23" s="18">
        <v>0.77</v>
      </c>
    </row>
    <row r="24" spans="1:16" s="1" customFormat="1" ht="17.25" customHeight="1" x14ac:dyDescent="0.25">
      <c r="A24" s="6" t="s">
        <v>31</v>
      </c>
      <c r="B24" s="7" t="s">
        <v>39</v>
      </c>
      <c r="C24" s="4"/>
      <c r="D24" s="4"/>
      <c r="E24" s="4"/>
      <c r="F24" s="4"/>
      <c r="G24" s="4"/>
      <c r="H24" s="4"/>
      <c r="I24" s="4">
        <v>2</v>
      </c>
      <c r="J24" s="4"/>
      <c r="K24" s="4"/>
      <c r="L24" s="4"/>
      <c r="M24" s="4">
        <v>3</v>
      </c>
      <c r="N24" s="8">
        <f t="shared" si="0"/>
        <v>5</v>
      </c>
      <c r="O24" s="4" t="s">
        <v>7</v>
      </c>
      <c r="P24" s="18">
        <v>0.73</v>
      </c>
    </row>
    <row r="25" spans="1:16" s="1" customFormat="1" ht="17.25" customHeight="1" x14ac:dyDescent="0.25">
      <c r="A25" s="6" t="s">
        <v>32</v>
      </c>
      <c r="B25" s="7" t="s">
        <v>40</v>
      </c>
      <c r="C25" s="4"/>
      <c r="D25" s="4"/>
      <c r="E25" s="4"/>
      <c r="F25" s="4"/>
      <c r="G25" s="4"/>
      <c r="H25" s="4"/>
      <c r="I25" s="4">
        <v>1</v>
      </c>
      <c r="J25" s="4"/>
      <c r="K25" s="4">
        <v>1</v>
      </c>
      <c r="L25" s="4"/>
      <c r="M25" s="4"/>
      <c r="N25" s="8">
        <f t="shared" si="0"/>
        <v>2</v>
      </c>
      <c r="O25" s="4" t="s">
        <v>7</v>
      </c>
      <c r="P25" s="18">
        <v>0.68</v>
      </c>
    </row>
    <row r="26" spans="1:16" s="1" customFormat="1" ht="17.25" customHeight="1" x14ac:dyDescent="0.25">
      <c r="A26" s="6" t="s">
        <v>33</v>
      </c>
      <c r="B26" s="7" t="s">
        <v>41</v>
      </c>
      <c r="C26" s="4"/>
      <c r="D26" s="4">
        <v>6</v>
      </c>
      <c r="E26" s="4"/>
      <c r="F26" s="4">
        <v>6</v>
      </c>
      <c r="G26" s="4"/>
      <c r="H26" s="4"/>
      <c r="I26" s="4">
        <v>3</v>
      </c>
      <c r="J26" s="4"/>
      <c r="K26" s="4">
        <v>4</v>
      </c>
      <c r="L26" s="4"/>
      <c r="M26" s="4">
        <v>1</v>
      </c>
      <c r="N26" s="8">
        <f t="shared" si="0"/>
        <v>20</v>
      </c>
      <c r="O26" s="4" t="s">
        <v>7</v>
      </c>
      <c r="P26" s="18">
        <v>0.64</v>
      </c>
    </row>
    <row r="27" spans="1:16" s="1" customFormat="1" ht="21" customHeight="1" x14ac:dyDescent="0.25">
      <c r="A27" s="4" t="s">
        <v>34</v>
      </c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8">
        <f>SUM(N3:N26)</f>
        <v>35829</v>
      </c>
      <c r="O27" s="4" t="s">
        <v>7</v>
      </c>
    </row>
  </sheetData>
  <mergeCells count="1">
    <mergeCell ref="A1:O1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2021-04-03T08:42:00Z</dcterms:created>
  <dcterms:modified xsi:type="dcterms:W3CDTF">2024-11-25T07:52:18Z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CDA7096C85E249C295F4ABA10B9241F9_13</vt:lpwstr>
  </property>
  <property fmtid="{D5CDD505-2E9C-101B-9397-08002B2CF9AE}" pid="3" name="KSOProductBuildVer">
    <vt:lpwstr>2052-12.1.0.18912</vt:lpwstr>
  </property>
</Properties>
</file>