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<sst xmlns="http://schemas.openxmlformats.org/spreadsheetml/2006/main" count="16" uniqueCount="16">
  <si>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4786-052-731
 PO-34307</t>
  </si>
  <si>
    <t>损耗</t>
  </si>
  <si>
    <t>尺码</t>
  </si>
  <si>
    <t>订单数量</t>
  </si>
  <si>
    <t>加1%后的数量</t>
  </si>
  <si>
    <t>发坤博数量</t>
  </si>
  <si>
    <t>发丽坤数量</t>
  </si>
  <si>
    <t>发依简数量</t>
  </si>
  <si>
    <t>需发丽豪 数量</t>
  </si>
  <si>
    <t>南美单 备注 依简</t>
  </si>
  <si>
    <t>XS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</si>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</sst>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70" zoomScaleNormal="70" workbookViewId="0">
      <selection activeCell="J8" sqref="J8"/>
    </sheetView>
  </sheetViews>
  <sheetFormatPr defaultColWidth="9" defaultRowHeight="16.5"/>
  <cols>
    <col min="1" max="3" width="9" style="1"/>
    <col min="4" max="4" width="16.9083333333333" style="1" customWidth="1"/>
    <col min="5" max="5" width="21.6666666666667" style="1" customWidth="1"/>
    <col min="6" max="8" width="14.9916666666667" style="2" customWidth="1"/>
    <col min="9" max="9" width="25.8333333333333" style="1" customWidth="1"/>
    <col min="10" max="10" width="32.85" style="1" customWidth="1"/>
    <col min="11" max="16384" width="9" style="1"/>
  </cols>
  <sheetData>
    <row r="1" ht="37" customHeight="1" spans="1:9">
      <c r="A1" s="3" t="s">
        <v>0</v>
      </c>
      <c r="B1" s="4"/>
      <c r="C1" s="4"/>
      <c r="D1" s="4"/>
      <c r="E1" s="4"/>
      <c r="F1" s="5"/>
      <c r="G1" s="5"/>
      <c r="H1" s="5"/>
      <c r="I1" s="4"/>
    </row>
    <row r="2" ht="20" customHeight="1" spans="1:10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/>
      <c r="I2" s="6" t="s">
        <v>8</v>
      </c>
      <c r="J2" s="19" t="s">
        <v>9</v>
      </c>
    </row>
    <row r="3" ht="20" customHeight="1" spans="1:9">
      <c r="A3" s="4">
        <v>1.05</v>
      </c>
      <c r="B3" s="6" t="s">
        <v>10</v>
      </c>
      <c r="C3" s="6">
        <v>9888</v>
      </c>
      <c r="D3" s="6">
        <f t="shared" ref="D3:D8" si="0">A3*C3</f>
        <v>10382.4</v>
      </c>
      <c r="E3" s="7">
        <f>4800*1.05</f>
        <v>5040</v>
      </c>
      <c r="F3" s="8">
        <f>1920*1.05</f>
        <v>2016</v>
      </c>
      <c r="G3" s="9">
        <f>2880.105</f>
        <v>2880.105</v>
      </c>
      <c r="H3" s="10"/>
      <c r="I3" s="6">
        <f t="shared" ref="I3:I8" si="1">D3-E3-F3-G3-H3</f>
        <v>446.295</v>
      </c>
    </row>
    <row r="4" ht="20" customHeight="1" spans="1:9">
      <c r="A4" s="4">
        <v>1.05</v>
      </c>
      <c r="B4" s="6" t="s">
        <v>11</v>
      </c>
      <c r="C4" s="6">
        <v>12978</v>
      </c>
      <c r="D4" s="6">
        <f t="shared" si="0"/>
        <v>13626.9</v>
      </c>
      <c r="E4" s="7">
        <f>6300*1.05</f>
        <v>6615</v>
      </c>
      <c r="F4" s="8">
        <f>2520*1.05</f>
        <v>2646</v>
      </c>
      <c r="G4" s="9">
        <f>3780*1.05</f>
        <v>3969</v>
      </c>
      <c r="H4" s="10"/>
      <c r="I4" s="6">
        <f t="shared" si="1"/>
        <v>396.900000000001</v>
      </c>
    </row>
    <row r="5" ht="20" customHeight="1" spans="1:9">
      <c r="A5" s="4">
        <v>1.05</v>
      </c>
      <c r="B5" s="6" t="s">
        <v>12</v>
      </c>
      <c r="C5" s="6">
        <v>14523</v>
      </c>
      <c r="D5" s="6">
        <f t="shared" si="0"/>
        <v>15249.15</v>
      </c>
      <c r="E5" s="7">
        <f>7050*1.05</f>
        <v>7402.5</v>
      </c>
      <c r="F5" s="8">
        <f>2820*1.05</f>
        <v>2961</v>
      </c>
      <c r="G5" s="9">
        <f>3780*1.05</f>
        <v>3969</v>
      </c>
      <c r="H5" s="10"/>
      <c r="I5" s="6">
        <f t="shared" si="1"/>
        <v>916.650000000001</v>
      </c>
    </row>
    <row r="6" ht="20" customHeight="1" spans="1:9">
      <c r="A6" s="4">
        <v>1.05</v>
      </c>
      <c r="B6" s="6" t="s">
        <v>13</v>
      </c>
      <c r="C6" s="6">
        <v>8910</v>
      </c>
      <c r="D6" s="6">
        <f t="shared" si="0"/>
        <v>9355.5</v>
      </c>
      <c r="E6" s="7">
        <f>4325*1.05</f>
        <v>4541.25</v>
      </c>
      <c r="F6" s="8">
        <f>1730*1.05</f>
        <v>1816.5</v>
      </c>
      <c r="G6" s="9">
        <f>2595*1.05</f>
        <v>2724.75</v>
      </c>
      <c r="H6" s="10"/>
      <c r="I6" s="6">
        <f t="shared" si="1"/>
        <v>273</v>
      </c>
    </row>
    <row r="7" ht="20" customHeight="1" spans="1:9">
      <c r="A7" s="4">
        <v>1.05</v>
      </c>
      <c r="B7" s="6" t="s">
        <v>14</v>
      </c>
      <c r="C7" s="6">
        <v>3451</v>
      </c>
      <c r="D7" s="6">
        <f t="shared" si="0"/>
        <v>3623.55</v>
      </c>
      <c r="E7" s="7">
        <f>1675*1.05</f>
        <v>1758.75</v>
      </c>
      <c r="F7" s="8">
        <f>670*1.05</f>
        <v>703.5</v>
      </c>
      <c r="G7" s="9">
        <f>1005*1.05</f>
        <v>1055.25</v>
      </c>
      <c r="H7" s="10"/>
      <c r="I7" s="6">
        <f t="shared" si="1"/>
        <v>106.05</v>
      </c>
    </row>
    <row r="8" ht="20" customHeight="1" spans="1:9">
      <c r="A8" s="4">
        <v>1.05</v>
      </c>
      <c r="B8" s="6" t="s">
        <v>15</v>
      </c>
      <c r="C8" s="6">
        <v>1751</v>
      </c>
      <c r="D8" s="6">
        <f t="shared" si="0"/>
        <v>1838.55</v>
      </c>
      <c r="E8" s="7">
        <f>850*1.05</f>
        <v>892.5</v>
      </c>
      <c r="F8" s="7">
        <f>340*1.05</f>
        <v>357</v>
      </c>
      <c r="G8" s="7">
        <f>510*1.05</f>
        <v>535.5</v>
      </c>
      <c r="H8" s="10"/>
      <c r="I8" s="6">
        <f t="shared" si="1"/>
        <v>53.5500000000002</v>
      </c>
    </row>
    <row r="9" ht="20" customHeight="1" spans="1:9">
      <c r="A9" s="11"/>
      <c r="B9" s="12"/>
      <c r="C9" s="12"/>
      <c r="D9" s="12"/>
      <c r="E9" s="13"/>
      <c r="F9" s="14"/>
      <c r="G9" s="15"/>
      <c r="H9" s="16"/>
      <c r="I9" s="12"/>
    </row>
    <row r="10" spans="1:9">
      <c r="A10" s="11"/>
      <c r="B10" s="11"/>
      <c r="C10" s="17">
        <f t="shared" ref="C10:I10" si="2">SUM(C3:C9)</f>
        <v>51501</v>
      </c>
      <c r="D10" s="11"/>
      <c r="E10" s="18">
        <f t="shared" si="2"/>
        <v>26250</v>
      </c>
      <c r="F10" s="18">
        <f t="shared" si="2"/>
        <v>10500</v>
      </c>
      <c r="G10" s="18">
        <f t="shared" si="2"/>
        <v>15133.605</v>
      </c>
      <c r="H10" s="16">
        <f t="shared" si="2"/>
        <v>0</v>
      </c>
      <c r="I10" s="18">
        <f t="shared" si="2"/>
        <v>2192.445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2024-11-28T03:16:04Z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0AF1E6B103C04EA8B5AD40A792CDF8B6_12</vt:lpwstr>
  </property>
</Properties>
</file>