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DEFACTO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<sst xmlns="http://schemas.openxmlformats.org/spreadsheetml/2006/main" count="171" uniqueCount="59">
  <si>
    <t>DEFACTO 装箱单</t>
  </si>
  <si>
    <r>
      <rPr>
        <sz val="11"/>
        <color theme="1"/>
        <rFont val="宋体"/>
        <charset val="134"/>
      </rPr>
      <t>混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码装</t>
    </r>
  </si>
  <si>
    <t>图片</t>
  </si>
  <si>
    <t>客人订单号</t>
  </si>
  <si>
    <t>Style Code</t>
  </si>
  <si>
    <t>颜色代码</t>
  </si>
  <si>
    <t>颜色</t>
  </si>
  <si>
    <t>包装代码</t>
  </si>
  <si>
    <t>配码</t>
  </si>
  <si>
    <t>国别</t>
  </si>
  <si>
    <t>双数</t>
  </si>
  <si>
    <t>双/箱</t>
  </si>
  <si>
    <t>中袋/箱</t>
  </si>
  <si>
    <t>箱数*2</t>
  </si>
  <si>
    <t>尾箱双数</t>
  </si>
  <si>
    <t>箱规</t>
  </si>
  <si>
    <t>毛重</t>
  </si>
  <si>
    <t>净重</t>
  </si>
  <si>
    <t>总毛重</t>
  </si>
  <si>
    <t>总净重</t>
  </si>
  <si>
    <t>流水号</t>
  </si>
  <si>
    <t>D8973AX</t>
  </si>
  <si>
    <t>BG123-BEIGE</t>
  </si>
  <si>
    <t>BEIGE</t>
  </si>
  <si>
    <t>D8973AXKZKA</t>
  </si>
  <si>
    <t>36--40:12221</t>
  </si>
  <si>
    <t>KAZAKHSTAN</t>
  </si>
  <si>
    <t>-</t>
  </si>
  <si>
    <t>D8973AXYD1A</t>
  </si>
  <si>
    <t>EGYPT</t>
  </si>
  <si>
    <t>UKRAINE</t>
  </si>
  <si>
    <t>GEORGIA</t>
  </si>
  <si>
    <t>BOSNIA</t>
  </si>
  <si>
    <t>MACEDONIA</t>
  </si>
  <si>
    <t>ALBANIA</t>
  </si>
  <si>
    <t>MOLDOVA</t>
  </si>
  <si>
    <t>UZBEKISTAN</t>
  </si>
  <si>
    <t>MONTENEGRO</t>
  </si>
  <si>
    <t>AZERBAIJAN</t>
  </si>
  <si>
    <t>LEBANON</t>
  </si>
  <si>
    <t>D8973AXTOP5A</t>
  </si>
  <si>
    <t>TOPTAN-5</t>
  </si>
  <si>
    <t>D8973AXTOP7A</t>
  </si>
  <si>
    <t>TOPTAN-7</t>
  </si>
  <si>
    <t>NORTH IRAQ</t>
  </si>
  <si>
    <t>MOROCCO</t>
  </si>
  <si>
    <t>SOUTH IRAQ</t>
  </si>
  <si>
    <t>D8973AXECOMMPA</t>
  </si>
  <si>
    <t>ECOM MP</t>
  </si>
  <si>
    <t>总数</t>
  </si>
  <si>
    <t>件</t>
  </si>
  <si>
    <t>箱数</t>
  </si>
  <si>
    <t>D8974AX</t>
  </si>
  <si>
    <t>BG26-BEIGE</t>
  </si>
  <si>
    <t>D8974AXKZKA</t>
  </si>
  <si>
    <t>D8974AXYD1A</t>
  </si>
  <si>
    <t>D8974AXTOP5A</t>
  </si>
  <si>
    <t>D8974AXTOP7A</t>
  </si>
  <si>
    <t>D8974AXECOMMPA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</si>
</sst>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4"/>
      <color theme="1"/>
      <name val="宋体"/>
      <charset val="134"/>
    </font>
    <font>
      <sz val="24"/>
      <color theme="1"/>
      <name val="Arial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Calibri"/>
      <charset val="0"/>
    </font>
    <font>
      <sz val="12"/>
      <color theme="1"/>
      <name val="Arial"/>
      <charset val="134"/>
    </font>
    <font>
      <sz val="12"/>
      <name val="Arial"/>
      <charset val="0"/>
    </font>
    <font>
      <sz val="12"/>
      <name val="宋体"/>
      <charset val="134"/>
    </font>
    <font>
      <sz val="12"/>
      <color rgb="FF000000"/>
      <name val="Calibri"/>
      <charset val="134"/>
    </font>
    <font>
      <sz val="12"/>
      <color rgb="FFFF0000"/>
      <name val="Calibri"/>
      <charset val="134"/>
    </font>
    <font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9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6" fillId="0" borderId="0">
      <alignment vertical="center"/>
    </xf>
    <xf numFmtId="176" fontId="10" fillId="0" borderId="0"/>
    <xf numFmtId="0" fontId="10" fillId="0" borderId="0">
      <alignment vertical="center"/>
    </xf>
    <xf numFmtId="0" fontId="33" fillId="0" borderId="0" applyProtection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2" xfId="52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176" fontId="8" fillId="0" borderId="3" xfId="0" applyNumberFormat="1" applyFont="1" applyFill="1" applyBorder="1" applyAlignment="1" applyProtection="1">
      <alignment vertical="center" wrapText="1"/>
    </xf>
    <xf numFmtId="0" fontId="9" fillId="0" borderId="3" xfId="0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horizontal="center"/>
    </xf>
    <xf numFmtId="176" fontId="8" fillId="2" borderId="4" xfId="0" applyNumberFormat="1" applyFont="1" applyFill="1" applyBorder="1" applyAlignment="1" applyProtection="1">
      <alignment vertical="center" wrapText="1"/>
    </xf>
    <xf numFmtId="0" fontId="9" fillId="2" borderId="4" xfId="0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 applyProtection="1">
      <alignment vertical="center" wrapText="1"/>
    </xf>
    <xf numFmtId="0" fontId="9" fillId="2" borderId="5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8" fillId="0" borderId="2" xfId="52" applyNumberFormat="1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5" fillId="3" borderId="6" xfId="52" applyFont="1" applyFill="1" applyBorder="1" applyAlignment="1">
      <alignment horizontal="center" vertical="center"/>
    </xf>
    <xf numFmtId="0" fontId="5" fillId="3" borderId="7" xfId="52" applyFont="1" applyFill="1" applyBorder="1" applyAlignment="1">
      <alignment horizontal="center" vertical="center"/>
    </xf>
    <xf numFmtId="0" fontId="8" fillId="3" borderId="7" xfId="52" applyFont="1" applyFill="1" applyBorder="1" applyAlignment="1">
      <alignment horizontal="center" vertical="center"/>
    </xf>
    <xf numFmtId="0" fontId="8" fillId="3" borderId="7" xfId="52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176" fontId="8" fillId="0" borderId="3" xfId="0" applyNumberFormat="1" applyFont="1" applyFill="1" applyBorder="1" applyAlignment="1" applyProtection="1">
      <alignment vertical="center"/>
    </xf>
    <xf numFmtId="1" fontId="7" fillId="0" borderId="6" xfId="0" applyNumberFormat="1" applyFont="1" applyFill="1" applyBorder="1" applyAlignment="1">
      <alignment horizont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vertical="center"/>
    </xf>
    <xf numFmtId="176" fontId="8" fillId="2" borderId="4" xfId="0" applyNumberFormat="1" applyFont="1" applyFill="1" applyBorder="1" applyAlignment="1" applyProtection="1">
      <alignment vertical="center"/>
    </xf>
    <xf numFmtId="1" fontId="7" fillId="2" borderId="6" xfId="0" applyNumberFormat="1" applyFont="1" applyFill="1" applyBorder="1" applyAlignment="1">
      <alignment horizontal="center"/>
    </xf>
    <xf numFmtId="176" fontId="8" fillId="2" borderId="5" xfId="0" applyNumberFormat="1" applyFont="1" applyFill="1" applyBorder="1" applyAlignment="1" applyProtection="1">
      <alignment vertical="center"/>
    </xf>
    <xf numFmtId="1" fontId="7" fillId="2" borderId="8" xfId="0" applyNumberFormat="1" applyFont="1" applyFill="1" applyBorder="1" applyAlignment="1">
      <alignment horizont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4" borderId="2" xfId="52" applyFont="1" applyFill="1" applyBorder="1" applyAlignment="1">
      <alignment horizontal="center" vertical="center"/>
    </xf>
    <xf numFmtId="0" fontId="5" fillId="5" borderId="2" xfId="52" applyFont="1" applyFill="1" applyBorder="1" applyAlignment="1">
      <alignment horizontal="center" vertical="center"/>
    </xf>
    <xf numFmtId="0" fontId="8" fillId="4" borderId="2" xfId="52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1" fillId="2" borderId="2" xfId="0" applyNumberFormat="1" applyFont="1" applyFill="1" applyBorder="1" applyAlignment="1">
      <alignment vertical="center" wrapText="1"/>
    </xf>
    <xf numFmtId="0" fontId="13" fillId="0" borderId="7" xfId="52" applyNumberFormat="1" applyFont="1" applyFill="1" applyBorder="1" applyAlignment="1">
      <alignment horizontal="center" vertical="center"/>
    </xf>
    <xf numFmtId="0" fontId="5" fillId="3" borderId="7" xfId="52" applyNumberFormat="1" applyFont="1" applyFill="1" applyBorder="1" applyAlignment="1">
      <alignment horizontal="center" vertical="center"/>
    </xf>
    <xf numFmtId="177" fontId="8" fillId="3" borderId="7" xfId="52" applyNumberFormat="1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vertical="center" wrapText="1"/>
    </xf>
    <xf numFmtId="0" fontId="5" fillId="6" borderId="2" xfId="52" applyNumberFormat="1" applyFont="1" applyFill="1" applyBorder="1" applyAlignment="1">
      <alignment horizontal="center" vertical="center"/>
    </xf>
    <xf numFmtId="0" fontId="8" fillId="6" borderId="2" xfId="52" applyNumberFormat="1" applyFont="1" applyFill="1" applyBorder="1" applyAlignment="1">
      <alignment horizontal="center" vertical="center"/>
    </xf>
    <xf numFmtId="0" fontId="8" fillId="7" borderId="2" xfId="0" applyNumberFormat="1" applyFont="1" applyFill="1" applyBorder="1" applyAlignment="1">
      <alignment vertical="center"/>
    </xf>
    <xf numFmtId="0" fontId="8" fillId="7" borderId="2" xfId="0" applyNumberFormat="1" applyFont="1" applyFill="1" applyBorder="1" applyAlignment="1">
      <alignment horizontal="center" vertical="center"/>
    </xf>
    <xf numFmtId="0" fontId="11" fillId="8" borderId="2" xfId="0" applyNumberFormat="1" applyFont="1" applyFill="1" applyBorder="1" applyAlignment="1">
      <alignment vertical="center" wrapText="1"/>
    </xf>
    <xf numFmtId="0" fontId="8" fillId="3" borderId="7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_Sheet1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154940</xdr:colOff>
      <xdr:row>10</xdr:row>
      <xdr:rowOff>241300</xdr:rowOff>
    </xdr:from>
    <xdr:to>
      <xdr:col>0</xdr:col>
      <xdr:colOff>1085850</xdr:colOff>
      <xdr:row>14</xdr:row>
      <xdr:rowOff>21590</xdr:rowOff>
    </xdr:to>
    <xdr:pic>
      <xdr:nvPicPr>
        <xdr:cNvPr id="3" name="图片 3" descr="W:/客人资料/DEFACTO - 土耳其/4，寄样明细/款式图片/ZHT25L006.jpgZHT25L006"/>
        <xdr:cNvPicPr>
          <a:picLocks noChangeAspect="1"/>
        </xdr:cNvPicPr>
      </xdr:nvPicPr>
      <xdr:blipFill>
        <a:blip r:embed="rId1"/>
        <a:srcRect l="6787" r="1929" b="-3246"/>
        <a:stretch>
          <a:fillRect/>
        </a:stretch>
      </xdr:blipFill>
      <xdr:spPr>
        <a:xfrm>
          <a:off x="154940" y="2974340"/>
          <a:ext cx="930910" cy="89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142875</xdr:colOff>
      <xdr:row>33</xdr:row>
      <xdr:rowOff>202565</xdr:rowOff>
    </xdr:from>
    <xdr:to>
      <xdr:col>0</xdr:col>
      <xdr:colOff>1073785</xdr:colOff>
      <xdr:row>36</xdr:row>
      <xdr:rowOff>88265</xdr:rowOff>
    </xdr:to>
    <xdr:pic>
      <xdr:nvPicPr>
        <xdr:cNvPr id="2" name="图片 3" descr="W:/客人资料/DEFACTO - 土耳其/4，寄样明细/款式图片/ZHT25L005.jpgZHT25L005"/>
        <xdr:cNvPicPr>
          <a:picLocks noChangeAspect="1"/>
        </xdr:cNvPicPr>
      </xdr:nvPicPr>
      <xdr:blipFill>
        <a:blip r:embed="rId2"/>
        <a:srcRect l="7365" t="37" r="7365" b="-37"/>
        <a:stretch>
          <a:fillRect/>
        </a:stretch>
      </xdr:blipFill>
      <xdr:spPr>
        <a:xfrm>
          <a:off x="142875" y="9039225"/>
          <a:ext cx="93091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7"/>
  <sheetViews>
    <sheetView tabSelected="1" view="pageBreakPreview" zoomScale="90" zoomScaleNormal="85" topLeftCell="A5" workbookViewId="0">
      <selection activeCell="G15" sqref="G15"/>
    </sheetView>
  </sheetViews>
  <sheetFormatPr defaultColWidth="9" defaultRowHeight="13.8"/>
  <cols>
    <col min="1" max="1" width="16.0277777777778" style="1" customWidth="1"/>
    <col min="2" max="3" width="13.5" style="1" customWidth="1"/>
    <col min="4" max="4" width="17.25" style="1" customWidth="1"/>
    <col min="5" max="5" width="13.5" style="1" customWidth="1"/>
    <col min="6" max="6" width="11.6296296296296" style="1" customWidth="1"/>
    <col min="7" max="7" width="15.4351851851852" style="1" customWidth="1"/>
    <col min="8" max="8" width="13.8796296296296" style="1" customWidth="1"/>
    <col min="9" max="9" width="9" style="1"/>
    <col min="10" max="11" width="9.55555555555556" style="1" customWidth="1"/>
    <col min="12" max="12" width="7.75" style="3" customWidth="1"/>
    <col min="13" max="13" width="10.8796296296296" style="1" customWidth="1"/>
    <col min="14" max="16" width="6.75" style="1" customWidth="1"/>
    <col min="17" max="20" width="7" style="1" customWidth="1"/>
    <col min="21" max="21" width="5.87962962962963" style="1" customWidth="1"/>
    <col min="22" max="22" width="6.5" style="1" customWidth="1"/>
    <col min="23" max="23" width="5.5" style="1" customWidth="1"/>
    <col min="24" max="16384" width="9" style="1"/>
  </cols>
  <sheetData>
    <row r="1" s="1" customFormat="1" ht="27" customHeight="1" spans="1:23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  <c r="L1" s="46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23" customHeight="1" spans="1:23">
      <c r="A2" s="6"/>
      <c r="B2" s="6"/>
      <c r="C2" s="6"/>
      <c r="D2" s="6"/>
      <c r="E2" s="6"/>
      <c r="F2" s="6"/>
      <c r="G2" s="7"/>
      <c r="H2" s="7"/>
      <c r="I2" s="7"/>
      <c r="J2" s="7"/>
      <c r="K2" s="7"/>
      <c r="L2" s="4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8">
      <c r="A3" s="8"/>
      <c r="B3" s="8"/>
      <c r="C3" s="8"/>
      <c r="D3" s="8"/>
      <c r="E3" s="8"/>
      <c r="F3" s="8"/>
      <c r="G3" s="8"/>
      <c r="H3" s="8"/>
    </row>
    <row r="4" customFormat="1" ht="14.4" spans="1:23">
      <c r="A4" s="9" t="s">
        <v>1</v>
      </c>
      <c r="B4" s="9"/>
      <c r="C4" s="9"/>
      <c r="D4" s="9"/>
      <c r="E4" s="9"/>
      <c r="F4" s="8"/>
      <c r="G4" s="8"/>
      <c r="H4" s="8"/>
      <c r="I4" s="1"/>
      <c r="J4" s="1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="2" customFormat="1" ht="27" customHeight="1" spans="1:23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48" t="s">
        <v>10</v>
      </c>
      <c r="J5" s="48" t="s">
        <v>11</v>
      </c>
      <c r="K5" s="48" t="s">
        <v>12</v>
      </c>
      <c r="L5" s="49" t="s">
        <v>13</v>
      </c>
      <c r="M5" s="48" t="s">
        <v>14</v>
      </c>
      <c r="N5" s="48" t="s">
        <v>15</v>
      </c>
      <c r="O5" s="50"/>
      <c r="P5" s="50"/>
      <c r="Q5" s="48" t="s">
        <v>16</v>
      </c>
      <c r="R5" s="48" t="s">
        <v>17</v>
      </c>
      <c r="S5" s="48" t="s">
        <v>18</v>
      </c>
      <c r="T5" s="48" t="s">
        <v>19</v>
      </c>
      <c r="U5" s="62" t="s">
        <v>20</v>
      </c>
      <c r="V5" s="62"/>
      <c r="W5" s="63"/>
    </row>
    <row r="6" s="2" customFormat="1" ht="22" customHeight="1" spans="1:23">
      <c r="A6" s="11"/>
      <c r="B6" s="12">
        <v>1465401</v>
      </c>
      <c r="C6" s="13" t="s">
        <v>21</v>
      </c>
      <c r="D6" s="14" t="s">
        <v>22</v>
      </c>
      <c r="E6" s="13" t="s">
        <v>23</v>
      </c>
      <c r="F6" s="15" t="s">
        <v>24</v>
      </c>
      <c r="G6" s="15" t="s">
        <v>25</v>
      </c>
      <c r="H6" s="16" t="s">
        <v>26</v>
      </c>
      <c r="I6" s="12">
        <v>240</v>
      </c>
      <c r="J6" s="12">
        <v>16</v>
      </c>
      <c r="K6" s="51">
        <v>2</v>
      </c>
      <c r="L6" s="52">
        <f>I6/J6</f>
        <v>15</v>
      </c>
      <c r="M6" s="53"/>
      <c r="N6" s="53">
        <v>48</v>
      </c>
      <c r="O6" s="53">
        <v>44</v>
      </c>
      <c r="P6" s="53">
        <v>30</v>
      </c>
      <c r="Q6" s="53">
        <f>R6+0.8</f>
        <v>7.92</v>
      </c>
      <c r="R6" s="53">
        <f>445*16/1000</f>
        <v>7.12</v>
      </c>
      <c r="S6" s="53">
        <f>Q6*L6</f>
        <v>118.8</v>
      </c>
      <c r="T6" s="53">
        <f>R6*L6</f>
        <v>106.8</v>
      </c>
      <c r="U6" s="64">
        <v>1</v>
      </c>
      <c r="V6" s="65" t="s">
        <v>27</v>
      </c>
      <c r="W6" s="64">
        <v>15</v>
      </c>
    </row>
    <row r="7" s="2" customFormat="1" ht="22" customHeight="1" spans="1:23">
      <c r="A7" s="17"/>
      <c r="B7" s="12">
        <v>1465402</v>
      </c>
      <c r="C7" s="18"/>
      <c r="D7" s="19"/>
      <c r="E7" s="18"/>
      <c r="F7" s="15" t="s">
        <v>28</v>
      </c>
      <c r="G7" s="15" t="s">
        <v>25</v>
      </c>
      <c r="H7" s="16" t="s">
        <v>29</v>
      </c>
      <c r="I7" s="12">
        <v>208</v>
      </c>
      <c r="J7" s="12">
        <v>16</v>
      </c>
      <c r="K7" s="51">
        <v>2</v>
      </c>
      <c r="L7" s="52">
        <f t="shared" ref="L7:L23" si="0">I7/J7</f>
        <v>13</v>
      </c>
      <c r="M7" s="53"/>
      <c r="N7" s="53">
        <v>48</v>
      </c>
      <c r="O7" s="53">
        <v>44</v>
      </c>
      <c r="P7" s="53">
        <v>30</v>
      </c>
      <c r="Q7" s="53">
        <f t="shared" ref="Q7:Q23" si="1">R7+0.8</f>
        <v>7.92</v>
      </c>
      <c r="R7" s="53">
        <f>445*16/1000</f>
        <v>7.12</v>
      </c>
      <c r="S7" s="53">
        <f t="shared" ref="S7:S23" si="2">Q7*L7</f>
        <v>102.96</v>
      </c>
      <c r="T7" s="53">
        <f t="shared" ref="T7:T23" si="3">R7*L7</f>
        <v>92.56</v>
      </c>
      <c r="U7" s="64">
        <v>1</v>
      </c>
      <c r="V7" s="65" t="s">
        <v>27</v>
      </c>
      <c r="W7" s="64">
        <v>13</v>
      </c>
    </row>
    <row r="8" s="2" customFormat="1" ht="22" customHeight="1" spans="1:23">
      <c r="A8" s="17"/>
      <c r="B8" s="12">
        <v>1465403</v>
      </c>
      <c r="C8" s="18"/>
      <c r="D8" s="19"/>
      <c r="E8" s="18"/>
      <c r="F8" s="15" t="s">
        <v>28</v>
      </c>
      <c r="G8" s="15" t="s">
        <v>25</v>
      </c>
      <c r="H8" s="16" t="s">
        <v>30</v>
      </c>
      <c r="I8" s="12">
        <v>128</v>
      </c>
      <c r="J8" s="12">
        <v>16</v>
      </c>
      <c r="K8" s="51">
        <v>2</v>
      </c>
      <c r="L8" s="52">
        <f t="shared" si="0"/>
        <v>8</v>
      </c>
      <c r="M8" s="53"/>
      <c r="N8" s="53">
        <v>48</v>
      </c>
      <c r="O8" s="53">
        <v>44</v>
      </c>
      <c r="P8" s="53">
        <v>30</v>
      </c>
      <c r="Q8" s="53">
        <f t="shared" si="1"/>
        <v>7.92</v>
      </c>
      <c r="R8" s="53">
        <f t="shared" ref="R8:R17" si="4">445*16/1000</f>
        <v>7.12</v>
      </c>
      <c r="S8" s="53">
        <f t="shared" si="2"/>
        <v>63.36</v>
      </c>
      <c r="T8" s="53">
        <f t="shared" si="3"/>
        <v>56.96</v>
      </c>
      <c r="U8" s="64">
        <v>1</v>
      </c>
      <c r="V8" s="65" t="s">
        <v>27</v>
      </c>
      <c r="W8" s="64">
        <v>8</v>
      </c>
    </row>
    <row r="9" s="2" customFormat="1" ht="22" customHeight="1" spans="1:23">
      <c r="A9" s="17"/>
      <c r="B9" s="20">
        <v>1465406</v>
      </c>
      <c r="C9" s="21"/>
      <c r="D9" s="22"/>
      <c r="E9" s="21"/>
      <c r="F9" s="23" t="s">
        <v>28</v>
      </c>
      <c r="G9" s="23" t="s">
        <v>25</v>
      </c>
      <c r="H9" s="24" t="s">
        <v>31</v>
      </c>
      <c r="I9" s="20">
        <v>56</v>
      </c>
      <c r="J9" s="20">
        <v>16</v>
      </c>
      <c r="K9" s="54">
        <v>2</v>
      </c>
      <c r="L9" s="55">
        <v>4</v>
      </c>
      <c r="M9" s="56">
        <v>8</v>
      </c>
      <c r="N9" s="53">
        <v>48</v>
      </c>
      <c r="O9" s="53">
        <v>44</v>
      </c>
      <c r="P9" s="53">
        <v>30</v>
      </c>
      <c r="Q9" s="53">
        <f t="shared" si="1"/>
        <v>7.92</v>
      </c>
      <c r="R9" s="53">
        <f t="shared" si="4"/>
        <v>7.12</v>
      </c>
      <c r="S9" s="53">
        <f t="shared" si="2"/>
        <v>31.68</v>
      </c>
      <c r="T9" s="53">
        <f t="shared" si="3"/>
        <v>28.48</v>
      </c>
      <c r="U9" s="64">
        <v>1</v>
      </c>
      <c r="V9" s="65" t="s">
        <v>27</v>
      </c>
      <c r="W9" s="64">
        <v>4</v>
      </c>
    </row>
    <row r="10" s="2" customFormat="1" ht="22" customHeight="1" spans="1:23">
      <c r="A10" s="17"/>
      <c r="B10" s="20">
        <v>1465408</v>
      </c>
      <c r="C10" s="21"/>
      <c r="D10" s="22"/>
      <c r="E10" s="21"/>
      <c r="F10" s="23" t="s">
        <v>28</v>
      </c>
      <c r="G10" s="23" t="s">
        <v>25</v>
      </c>
      <c r="H10" s="24" t="s">
        <v>32</v>
      </c>
      <c r="I10" s="20">
        <v>56</v>
      </c>
      <c r="J10" s="20">
        <v>16</v>
      </c>
      <c r="K10" s="54">
        <v>2</v>
      </c>
      <c r="L10" s="55">
        <v>4</v>
      </c>
      <c r="M10" s="56">
        <v>8</v>
      </c>
      <c r="N10" s="53">
        <v>48</v>
      </c>
      <c r="O10" s="53">
        <v>44</v>
      </c>
      <c r="P10" s="53">
        <v>30</v>
      </c>
      <c r="Q10" s="53">
        <f t="shared" si="1"/>
        <v>7.92</v>
      </c>
      <c r="R10" s="53">
        <f t="shared" si="4"/>
        <v>7.12</v>
      </c>
      <c r="S10" s="53">
        <f t="shared" si="2"/>
        <v>31.68</v>
      </c>
      <c r="T10" s="53">
        <f t="shared" si="3"/>
        <v>28.48</v>
      </c>
      <c r="U10" s="64">
        <v>1</v>
      </c>
      <c r="V10" s="65" t="s">
        <v>27</v>
      </c>
      <c r="W10" s="64">
        <v>4</v>
      </c>
    </row>
    <row r="11" s="2" customFormat="1" ht="22" customHeight="1" spans="1:23">
      <c r="A11" s="17"/>
      <c r="B11" s="12">
        <v>1465409</v>
      </c>
      <c r="C11" s="18"/>
      <c r="D11" s="19"/>
      <c r="E11" s="18"/>
      <c r="F11" s="15" t="s">
        <v>28</v>
      </c>
      <c r="G11" s="15" t="s">
        <v>25</v>
      </c>
      <c r="H11" s="16" t="s">
        <v>33</v>
      </c>
      <c r="I11" s="12">
        <v>64</v>
      </c>
      <c r="J11" s="12">
        <v>16</v>
      </c>
      <c r="K11" s="51">
        <v>2</v>
      </c>
      <c r="L11" s="52">
        <f t="shared" si="0"/>
        <v>4</v>
      </c>
      <c r="M11" s="53"/>
      <c r="N11" s="53">
        <v>48</v>
      </c>
      <c r="O11" s="53">
        <v>44</v>
      </c>
      <c r="P11" s="53">
        <v>30</v>
      </c>
      <c r="Q11" s="53">
        <f t="shared" si="1"/>
        <v>7.92</v>
      </c>
      <c r="R11" s="53">
        <f t="shared" si="4"/>
        <v>7.12</v>
      </c>
      <c r="S11" s="53">
        <f t="shared" si="2"/>
        <v>31.68</v>
      </c>
      <c r="T11" s="53">
        <f t="shared" si="3"/>
        <v>28.48</v>
      </c>
      <c r="U11" s="64">
        <v>1</v>
      </c>
      <c r="V11" s="65" t="s">
        <v>27</v>
      </c>
      <c r="W11" s="64">
        <v>4</v>
      </c>
    </row>
    <row r="12" s="2" customFormat="1" ht="22" customHeight="1" spans="1:23">
      <c r="A12" s="17"/>
      <c r="B12" s="20">
        <v>1465411</v>
      </c>
      <c r="C12" s="21"/>
      <c r="D12" s="22"/>
      <c r="E12" s="21"/>
      <c r="F12" s="23" t="s">
        <v>28</v>
      </c>
      <c r="G12" s="23" t="s">
        <v>25</v>
      </c>
      <c r="H12" s="24" t="s">
        <v>34</v>
      </c>
      <c r="I12" s="20">
        <v>40</v>
      </c>
      <c r="J12" s="20">
        <v>16</v>
      </c>
      <c r="K12" s="54">
        <v>2</v>
      </c>
      <c r="L12" s="55">
        <v>3</v>
      </c>
      <c r="M12" s="56">
        <v>8</v>
      </c>
      <c r="N12" s="53">
        <v>48</v>
      </c>
      <c r="O12" s="53">
        <v>44</v>
      </c>
      <c r="P12" s="53">
        <v>30</v>
      </c>
      <c r="Q12" s="53">
        <f t="shared" si="1"/>
        <v>7.92</v>
      </c>
      <c r="R12" s="53">
        <f t="shared" si="4"/>
        <v>7.12</v>
      </c>
      <c r="S12" s="53">
        <f t="shared" si="2"/>
        <v>23.76</v>
      </c>
      <c r="T12" s="53">
        <f t="shared" si="3"/>
        <v>21.36</v>
      </c>
      <c r="U12" s="64">
        <v>1</v>
      </c>
      <c r="V12" s="65" t="s">
        <v>27</v>
      </c>
      <c r="W12" s="64">
        <v>3</v>
      </c>
    </row>
    <row r="13" s="2" customFormat="1" ht="22" customHeight="1" spans="1:23">
      <c r="A13" s="17"/>
      <c r="B13" s="12">
        <v>1465414</v>
      </c>
      <c r="C13" s="18"/>
      <c r="D13" s="19"/>
      <c r="E13" s="18"/>
      <c r="F13" s="15" t="s">
        <v>28</v>
      </c>
      <c r="G13" s="15" t="s">
        <v>25</v>
      </c>
      <c r="H13" s="16" t="s">
        <v>35</v>
      </c>
      <c r="I13" s="12">
        <v>80</v>
      </c>
      <c r="J13" s="12">
        <v>16</v>
      </c>
      <c r="K13" s="51">
        <v>2</v>
      </c>
      <c r="L13" s="52">
        <f t="shared" si="0"/>
        <v>5</v>
      </c>
      <c r="M13" s="53"/>
      <c r="N13" s="53">
        <v>48</v>
      </c>
      <c r="O13" s="53">
        <v>44</v>
      </c>
      <c r="P13" s="53">
        <v>30</v>
      </c>
      <c r="Q13" s="53">
        <f t="shared" si="1"/>
        <v>7.92</v>
      </c>
      <c r="R13" s="53">
        <f t="shared" si="4"/>
        <v>7.12</v>
      </c>
      <c r="S13" s="53">
        <f t="shared" si="2"/>
        <v>39.6</v>
      </c>
      <c r="T13" s="53">
        <f t="shared" si="3"/>
        <v>35.6</v>
      </c>
      <c r="U13" s="64">
        <v>1</v>
      </c>
      <c r="V13" s="65" t="s">
        <v>27</v>
      </c>
      <c r="W13" s="66">
        <v>5</v>
      </c>
    </row>
    <row r="14" s="2" customFormat="1" ht="22" customHeight="1" spans="1:23">
      <c r="A14" s="17"/>
      <c r="B14" s="12">
        <v>1465415</v>
      </c>
      <c r="C14" s="18"/>
      <c r="D14" s="19"/>
      <c r="E14" s="18"/>
      <c r="F14" s="15" t="s">
        <v>28</v>
      </c>
      <c r="G14" s="15" t="s">
        <v>25</v>
      </c>
      <c r="H14" s="16" t="s">
        <v>36</v>
      </c>
      <c r="I14" s="12">
        <v>48</v>
      </c>
      <c r="J14" s="12">
        <v>16</v>
      </c>
      <c r="K14" s="51">
        <v>2</v>
      </c>
      <c r="L14" s="52">
        <f t="shared" si="0"/>
        <v>3</v>
      </c>
      <c r="M14" s="53"/>
      <c r="N14" s="53">
        <v>48</v>
      </c>
      <c r="O14" s="53">
        <v>44</v>
      </c>
      <c r="P14" s="53">
        <v>30</v>
      </c>
      <c r="Q14" s="53">
        <f t="shared" si="1"/>
        <v>7.92</v>
      </c>
      <c r="R14" s="53">
        <f t="shared" si="4"/>
        <v>7.12</v>
      </c>
      <c r="S14" s="53">
        <f t="shared" si="2"/>
        <v>23.76</v>
      </c>
      <c r="T14" s="53">
        <f t="shared" si="3"/>
        <v>21.36</v>
      </c>
      <c r="U14" s="64">
        <v>1</v>
      </c>
      <c r="V14" s="65" t="s">
        <v>27</v>
      </c>
      <c r="W14" s="66">
        <v>3</v>
      </c>
    </row>
    <row r="15" s="2" customFormat="1" ht="22" customHeight="1" spans="1:23">
      <c r="A15" s="17"/>
      <c r="B15" s="12">
        <v>1465416</v>
      </c>
      <c r="C15" s="18"/>
      <c r="D15" s="19"/>
      <c r="E15" s="18"/>
      <c r="F15" s="15" t="s">
        <v>28</v>
      </c>
      <c r="G15" s="15" t="s">
        <v>25</v>
      </c>
      <c r="H15" s="16" t="s">
        <v>37</v>
      </c>
      <c r="I15" s="12">
        <v>16</v>
      </c>
      <c r="J15" s="12">
        <v>16</v>
      </c>
      <c r="K15" s="51">
        <v>2</v>
      </c>
      <c r="L15" s="52">
        <f t="shared" si="0"/>
        <v>1</v>
      </c>
      <c r="M15" s="53"/>
      <c r="N15" s="53">
        <v>48</v>
      </c>
      <c r="O15" s="53">
        <v>44</v>
      </c>
      <c r="P15" s="53">
        <v>30</v>
      </c>
      <c r="Q15" s="53">
        <f t="shared" si="1"/>
        <v>7.92</v>
      </c>
      <c r="R15" s="53">
        <f t="shared" si="4"/>
        <v>7.12</v>
      </c>
      <c r="S15" s="53">
        <f t="shared" si="2"/>
        <v>7.92</v>
      </c>
      <c r="T15" s="53">
        <f t="shared" si="3"/>
        <v>7.12</v>
      </c>
      <c r="U15" s="64">
        <v>1</v>
      </c>
      <c r="V15" s="65" t="s">
        <v>27</v>
      </c>
      <c r="W15" s="66">
        <v>1</v>
      </c>
    </row>
    <row r="16" s="2" customFormat="1" ht="22" customHeight="1" spans="1:23">
      <c r="A16" s="17"/>
      <c r="B16" s="12">
        <v>1465417</v>
      </c>
      <c r="C16" s="18"/>
      <c r="D16" s="19"/>
      <c r="E16" s="18"/>
      <c r="F16" s="15" t="s">
        <v>28</v>
      </c>
      <c r="G16" s="15" t="s">
        <v>25</v>
      </c>
      <c r="H16" s="16" t="s">
        <v>38</v>
      </c>
      <c r="I16" s="12">
        <v>48</v>
      </c>
      <c r="J16" s="12">
        <v>16</v>
      </c>
      <c r="K16" s="51">
        <v>2</v>
      </c>
      <c r="L16" s="52">
        <f t="shared" si="0"/>
        <v>3</v>
      </c>
      <c r="M16" s="53"/>
      <c r="N16" s="53">
        <v>48</v>
      </c>
      <c r="O16" s="53">
        <v>44</v>
      </c>
      <c r="P16" s="53">
        <v>30</v>
      </c>
      <c r="Q16" s="53">
        <f t="shared" si="1"/>
        <v>7.92</v>
      </c>
      <c r="R16" s="53">
        <f t="shared" si="4"/>
        <v>7.12</v>
      </c>
      <c r="S16" s="53">
        <f t="shared" si="2"/>
        <v>23.76</v>
      </c>
      <c r="T16" s="53">
        <f t="shared" si="3"/>
        <v>21.36</v>
      </c>
      <c r="U16" s="64">
        <v>1</v>
      </c>
      <c r="V16" s="65" t="s">
        <v>27</v>
      </c>
      <c r="W16" s="66">
        <v>3</v>
      </c>
    </row>
    <row r="17" s="2" customFormat="1" ht="22" customHeight="1" spans="1:23">
      <c r="A17" s="17"/>
      <c r="B17" s="12">
        <v>1465418</v>
      </c>
      <c r="C17" s="18"/>
      <c r="D17" s="19"/>
      <c r="E17" s="18"/>
      <c r="F17" s="15" t="s">
        <v>28</v>
      </c>
      <c r="G17" s="15" t="s">
        <v>25</v>
      </c>
      <c r="H17" s="16" t="s">
        <v>39</v>
      </c>
      <c r="I17" s="12">
        <v>48</v>
      </c>
      <c r="J17" s="12">
        <v>16</v>
      </c>
      <c r="K17" s="51">
        <v>2</v>
      </c>
      <c r="L17" s="52">
        <f t="shared" si="0"/>
        <v>3</v>
      </c>
      <c r="M17" s="53"/>
      <c r="N17" s="53">
        <v>48</v>
      </c>
      <c r="O17" s="53">
        <v>44</v>
      </c>
      <c r="P17" s="53">
        <v>30</v>
      </c>
      <c r="Q17" s="53">
        <f t="shared" si="1"/>
        <v>7.92</v>
      </c>
      <c r="R17" s="53">
        <f t="shared" si="4"/>
        <v>7.12</v>
      </c>
      <c r="S17" s="53">
        <f t="shared" si="2"/>
        <v>23.76</v>
      </c>
      <c r="T17" s="53">
        <f t="shared" si="3"/>
        <v>21.36</v>
      </c>
      <c r="U17" s="64">
        <v>1</v>
      </c>
      <c r="V17" s="65" t="s">
        <v>27</v>
      </c>
      <c r="W17" s="66">
        <v>3</v>
      </c>
    </row>
    <row r="18" s="2" customFormat="1" ht="22" customHeight="1" spans="1:23">
      <c r="A18" s="17"/>
      <c r="B18" s="12">
        <v>1465404</v>
      </c>
      <c r="C18" s="18"/>
      <c r="D18" s="19"/>
      <c r="E18" s="18"/>
      <c r="F18" s="15" t="s">
        <v>40</v>
      </c>
      <c r="G18" s="15" t="s">
        <v>25</v>
      </c>
      <c r="H18" s="16" t="s">
        <v>41</v>
      </c>
      <c r="I18" s="12">
        <v>48</v>
      </c>
      <c r="J18" s="12">
        <v>16</v>
      </c>
      <c r="K18" s="51">
        <v>2</v>
      </c>
      <c r="L18" s="52">
        <f t="shared" si="0"/>
        <v>3</v>
      </c>
      <c r="M18" s="53"/>
      <c r="N18" s="53">
        <v>48</v>
      </c>
      <c r="O18" s="53">
        <v>44</v>
      </c>
      <c r="P18" s="53">
        <v>30</v>
      </c>
      <c r="Q18" s="53">
        <f t="shared" si="1"/>
        <v>7.92</v>
      </c>
      <c r="R18" s="53">
        <f t="shared" ref="R18:R23" si="5">445*16/1000</f>
        <v>7.12</v>
      </c>
      <c r="S18" s="53">
        <f t="shared" si="2"/>
        <v>23.76</v>
      </c>
      <c r="T18" s="53">
        <f t="shared" si="3"/>
        <v>21.36</v>
      </c>
      <c r="U18" s="64">
        <v>1</v>
      </c>
      <c r="V18" s="65" t="s">
        <v>27</v>
      </c>
      <c r="W18" s="66">
        <v>3</v>
      </c>
    </row>
    <row r="19" s="2" customFormat="1" ht="22" customHeight="1" spans="1:23">
      <c r="A19" s="17"/>
      <c r="B19" s="12">
        <v>1465405</v>
      </c>
      <c r="C19" s="18"/>
      <c r="D19" s="19"/>
      <c r="E19" s="18"/>
      <c r="F19" s="15" t="s">
        <v>42</v>
      </c>
      <c r="G19" s="15" t="s">
        <v>25</v>
      </c>
      <c r="H19" s="16" t="s">
        <v>43</v>
      </c>
      <c r="I19" s="12">
        <v>144</v>
      </c>
      <c r="J19" s="12">
        <v>16</v>
      </c>
      <c r="K19" s="51">
        <v>2</v>
      </c>
      <c r="L19" s="52">
        <f t="shared" si="0"/>
        <v>9</v>
      </c>
      <c r="M19" s="53"/>
      <c r="N19" s="53">
        <v>48</v>
      </c>
      <c r="O19" s="53">
        <v>44</v>
      </c>
      <c r="P19" s="53">
        <v>30</v>
      </c>
      <c r="Q19" s="53">
        <f t="shared" si="1"/>
        <v>7.92</v>
      </c>
      <c r="R19" s="53">
        <f t="shared" si="5"/>
        <v>7.12</v>
      </c>
      <c r="S19" s="53">
        <f t="shared" si="2"/>
        <v>71.28</v>
      </c>
      <c r="T19" s="53">
        <f t="shared" si="3"/>
        <v>64.08</v>
      </c>
      <c r="U19" s="64">
        <v>1</v>
      </c>
      <c r="V19" s="65" t="s">
        <v>27</v>
      </c>
      <c r="W19" s="66">
        <v>9</v>
      </c>
    </row>
    <row r="20" s="2" customFormat="1" ht="22" customHeight="1" spans="1:23">
      <c r="A20" s="17"/>
      <c r="B20" s="12">
        <v>1465419</v>
      </c>
      <c r="C20" s="18"/>
      <c r="D20" s="19"/>
      <c r="E20" s="18"/>
      <c r="F20" s="15" t="s">
        <v>28</v>
      </c>
      <c r="G20" s="15" t="s">
        <v>25</v>
      </c>
      <c r="H20" s="16" t="s">
        <v>44</v>
      </c>
      <c r="I20" s="12">
        <v>128</v>
      </c>
      <c r="J20" s="12">
        <v>16</v>
      </c>
      <c r="K20" s="51">
        <v>2</v>
      </c>
      <c r="L20" s="52">
        <f t="shared" si="0"/>
        <v>8</v>
      </c>
      <c r="M20" s="53"/>
      <c r="N20" s="53">
        <v>48</v>
      </c>
      <c r="O20" s="53">
        <v>44</v>
      </c>
      <c r="P20" s="53">
        <v>30</v>
      </c>
      <c r="Q20" s="53">
        <f t="shared" si="1"/>
        <v>7.92</v>
      </c>
      <c r="R20" s="53">
        <f t="shared" si="5"/>
        <v>7.12</v>
      </c>
      <c r="S20" s="53">
        <f t="shared" si="2"/>
        <v>63.36</v>
      </c>
      <c r="T20" s="53">
        <f t="shared" si="3"/>
        <v>56.96</v>
      </c>
      <c r="U20" s="64">
        <v>1</v>
      </c>
      <c r="V20" s="65" t="s">
        <v>27</v>
      </c>
      <c r="W20" s="66">
        <v>8</v>
      </c>
    </row>
    <row r="21" s="2" customFormat="1" ht="22" customHeight="1" spans="1:23">
      <c r="A21" s="17"/>
      <c r="B21" s="12">
        <v>1465420</v>
      </c>
      <c r="C21" s="18"/>
      <c r="D21" s="19"/>
      <c r="E21" s="18"/>
      <c r="F21" s="15" t="s">
        <v>28</v>
      </c>
      <c r="G21" s="15" t="s">
        <v>25</v>
      </c>
      <c r="H21" s="16" t="s">
        <v>45</v>
      </c>
      <c r="I21" s="12">
        <v>240</v>
      </c>
      <c r="J21" s="12">
        <v>16</v>
      </c>
      <c r="K21" s="51">
        <v>2</v>
      </c>
      <c r="L21" s="52">
        <f t="shared" si="0"/>
        <v>15</v>
      </c>
      <c r="M21" s="53"/>
      <c r="N21" s="53">
        <v>48</v>
      </c>
      <c r="O21" s="53">
        <v>44</v>
      </c>
      <c r="P21" s="53">
        <v>30</v>
      </c>
      <c r="Q21" s="53">
        <f t="shared" si="1"/>
        <v>7.92</v>
      </c>
      <c r="R21" s="53">
        <f t="shared" si="5"/>
        <v>7.12</v>
      </c>
      <c r="S21" s="53">
        <f t="shared" si="2"/>
        <v>118.8</v>
      </c>
      <c r="T21" s="53">
        <f t="shared" si="3"/>
        <v>106.8</v>
      </c>
      <c r="U21" s="64">
        <v>1</v>
      </c>
      <c r="V21" s="65" t="s">
        <v>27</v>
      </c>
      <c r="W21" s="66">
        <v>15</v>
      </c>
    </row>
    <row r="22" s="2" customFormat="1" ht="22" customHeight="1" spans="1:23">
      <c r="A22" s="17"/>
      <c r="B22" s="12">
        <v>1465421</v>
      </c>
      <c r="C22" s="18"/>
      <c r="D22" s="19"/>
      <c r="E22" s="18"/>
      <c r="F22" s="15" t="s">
        <v>28</v>
      </c>
      <c r="G22" s="15" t="s">
        <v>25</v>
      </c>
      <c r="H22" s="16" t="s">
        <v>46</v>
      </c>
      <c r="I22" s="12">
        <v>80</v>
      </c>
      <c r="J22" s="12">
        <v>16</v>
      </c>
      <c r="K22" s="51">
        <v>2</v>
      </c>
      <c r="L22" s="52">
        <f t="shared" si="0"/>
        <v>5</v>
      </c>
      <c r="M22" s="53"/>
      <c r="N22" s="53">
        <v>48</v>
      </c>
      <c r="O22" s="53">
        <v>44</v>
      </c>
      <c r="P22" s="53">
        <v>30</v>
      </c>
      <c r="Q22" s="53">
        <f t="shared" si="1"/>
        <v>7.92</v>
      </c>
      <c r="R22" s="53">
        <f t="shared" si="5"/>
        <v>7.12</v>
      </c>
      <c r="S22" s="53">
        <f t="shared" si="2"/>
        <v>39.6</v>
      </c>
      <c r="T22" s="53">
        <f t="shared" si="3"/>
        <v>35.6</v>
      </c>
      <c r="U22" s="64">
        <v>1</v>
      </c>
      <c r="V22" s="65" t="s">
        <v>27</v>
      </c>
      <c r="W22" s="66">
        <v>5</v>
      </c>
    </row>
    <row r="23" s="2" customFormat="1" ht="22" customHeight="1" spans="1:23">
      <c r="A23" s="17"/>
      <c r="B23" s="20">
        <v>1467114</v>
      </c>
      <c r="C23" s="25"/>
      <c r="D23" s="26"/>
      <c r="E23" s="25"/>
      <c r="F23" s="23" t="s">
        <v>47</v>
      </c>
      <c r="G23" s="23" t="s">
        <v>25</v>
      </c>
      <c r="H23" s="24" t="s">
        <v>48</v>
      </c>
      <c r="I23" s="20">
        <v>1480</v>
      </c>
      <c r="J23" s="20">
        <v>16</v>
      </c>
      <c r="K23" s="54">
        <v>2</v>
      </c>
      <c r="L23" s="55">
        <v>93</v>
      </c>
      <c r="M23" s="56">
        <v>8</v>
      </c>
      <c r="N23" s="53">
        <v>48</v>
      </c>
      <c r="O23" s="53">
        <v>44</v>
      </c>
      <c r="P23" s="53">
        <v>30</v>
      </c>
      <c r="Q23" s="53">
        <f t="shared" si="1"/>
        <v>7.92</v>
      </c>
      <c r="R23" s="53">
        <f t="shared" si="5"/>
        <v>7.12</v>
      </c>
      <c r="S23" s="53">
        <f t="shared" si="2"/>
        <v>736.56</v>
      </c>
      <c r="T23" s="53">
        <f t="shared" si="3"/>
        <v>662.16</v>
      </c>
      <c r="U23" s="64">
        <v>1</v>
      </c>
      <c r="V23" s="65" t="s">
        <v>27</v>
      </c>
      <c r="W23" s="64">
        <v>93</v>
      </c>
    </row>
    <row r="24" s="2" customFormat="1" ht="22" customHeight="1" spans="1:23">
      <c r="A24" s="27"/>
      <c r="B24" s="28"/>
      <c r="C24" s="29"/>
      <c r="D24" s="29"/>
      <c r="E24" s="29"/>
      <c r="F24" s="29"/>
      <c r="G24" s="30"/>
      <c r="H24" s="31"/>
      <c r="I24" s="51"/>
      <c r="J24" s="51"/>
      <c r="K24" s="51"/>
      <c r="L24" s="52"/>
      <c r="M24" s="53"/>
      <c r="N24" s="53"/>
      <c r="O24" s="53"/>
      <c r="P24" s="53"/>
      <c r="Q24" s="53"/>
      <c r="R24" s="53"/>
      <c r="S24" s="53"/>
      <c r="T24" s="53"/>
      <c r="U24" s="64"/>
      <c r="V24" s="64"/>
      <c r="W24" s="64"/>
    </row>
    <row r="25" s="2" customFormat="1" ht="15.6" spans="1:23">
      <c r="A25" s="32" t="s">
        <v>49</v>
      </c>
      <c r="B25" s="33"/>
      <c r="C25" s="33"/>
      <c r="D25" s="33"/>
      <c r="E25" s="33"/>
      <c r="F25" s="33"/>
      <c r="G25" s="34"/>
      <c r="H25" s="35"/>
      <c r="I25" s="35">
        <f>SUM(I6:I24)</f>
        <v>3152</v>
      </c>
      <c r="J25" s="35"/>
      <c r="K25" s="35"/>
      <c r="L25" s="57">
        <v>199</v>
      </c>
      <c r="M25" s="58" t="s">
        <v>50</v>
      </c>
      <c r="N25" s="59"/>
      <c r="O25" s="59"/>
      <c r="P25" s="59"/>
      <c r="Q25" s="35"/>
      <c r="R25" s="35"/>
      <c r="S25" s="35"/>
      <c r="T25" s="35"/>
      <c r="U25" s="67"/>
      <c r="V25" s="67"/>
      <c r="W25" s="67"/>
    </row>
    <row r="28" customFormat="1" ht="14.4" spans="1:23">
      <c r="A28" s="9" t="s">
        <v>1</v>
      </c>
      <c r="B28" s="9"/>
      <c r="C28" s="9"/>
      <c r="D28" s="9"/>
      <c r="E28" s="9"/>
      <c r="F28" s="8"/>
      <c r="G28" s="8"/>
      <c r="H28" s="8"/>
      <c r="I28" s="1"/>
      <c r="J28" s="1"/>
      <c r="K28" s="1"/>
      <c r="L28" s="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="2" customFormat="1" ht="27" customHeight="1" spans="1:23">
      <c r="A29" s="10" t="s">
        <v>2</v>
      </c>
      <c r="B29" s="10" t="s">
        <v>3</v>
      </c>
      <c r="C29" s="10" t="s">
        <v>4</v>
      </c>
      <c r="D29" s="10" t="s">
        <v>5</v>
      </c>
      <c r="E29" s="10" t="s">
        <v>6</v>
      </c>
      <c r="F29" s="10" t="s">
        <v>7</v>
      </c>
      <c r="G29" s="10" t="s">
        <v>8</v>
      </c>
      <c r="H29" s="10" t="s">
        <v>9</v>
      </c>
      <c r="I29" s="48" t="s">
        <v>10</v>
      </c>
      <c r="J29" s="48" t="s">
        <v>11</v>
      </c>
      <c r="K29" s="48" t="s">
        <v>12</v>
      </c>
      <c r="L29" s="60" t="s">
        <v>51</v>
      </c>
      <c r="M29" s="48" t="s">
        <v>14</v>
      </c>
      <c r="N29" s="48" t="s">
        <v>15</v>
      </c>
      <c r="O29" s="50"/>
      <c r="P29" s="50"/>
      <c r="Q29" s="48" t="s">
        <v>16</v>
      </c>
      <c r="R29" s="48" t="s">
        <v>17</v>
      </c>
      <c r="S29" s="48" t="s">
        <v>18</v>
      </c>
      <c r="T29" s="48" t="s">
        <v>19</v>
      </c>
      <c r="U29" s="62" t="s">
        <v>20</v>
      </c>
      <c r="V29" s="62"/>
      <c r="W29" s="63"/>
    </row>
    <row r="30" s="2" customFormat="1" ht="22" customHeight="1" spans="1:23">
      <c r="A30" s="36"/>
      <c r="B30" s="12">
        <v>1465150</v>
      </c>
      <c r="C30" s="37" t="s">
        <v>52</v>
      </c>
      <c r="D30" s="37" t="s">
        <v>53</v>
      </c>
      <c r="E30" s="37" t="s">
        <v>23</v>
      </c>
      <c r="F30" s="15" t="s">
        <v>54</v>
      </c>
      <c r="G30" s="38" t="s">
        <v>25</v>
      </c>
      <c r="H30" s="16" t="s">
        <v>26</v>
      </c>
      <c r="I30" s="12">
        <v>224</v>
      </c>
      <c r="J30" s="51">
        <v>16</v>
      </c>
      <c r="K30" s="51">
        <v>2</v>
      </c>
      <c r="L30" s="52">
        <f>I30/J30</f>
        <v>14</v>
      </c>
      <c r="M30" s="53"/>
      <c r="N30" s="53">
        <v>48</v>
      </c>
      <c r="O30" s="53">
        <v>44</v>
      </c>
      <c r="P30" s="53">
        <v>30</v>
      </c>
      <c r="Q30" s="53">
        <f>R30+0.8</f>
        <v>7.92</v>
      </c>
      <c r="R30" s="53">
        <f>J30*445/1000</f>
        <v>7.12</v>
      </c>
      <c r="S30" s="53">
        <f>Q30*L30</f>
        <v>110.88</v>
      </c>
      <c r="T30" s="53">
        <f>R30*L30</f>
        <v>99.68</v>
      </c>
      <c r="U30" s="64">
        <v>1</v>
      </c>
      <c r="V30" s="64"/>
      <c r="W30" s="64">
        <v>14</v>
      </c>
    </row>
    <row r="31" s="2" customFormat="1" ht="22" customHeight="1" spans="1:23">
      <c r="A31" s="39"/>
      <c r="B31" s="12">
        <v>1465151</v>
      </c>
      <c r="C31" s="40"/>
      <c r="D31" s="40"/>
      <c r="E31" s="40"/>
      <c r="F31" s="15" t="s">
        <v>55</v>
      </c>
      <c r="G31" s="38" t="s">
        <v>25</v>
      </c>
      <c r="H31" s="16" t="s">
        <v>29</v>
      </c>
      <c r="I31" s="12">
        <v>224</v>
      </c>
      <c r="J31" s="51">
        <v>16</v>
      </c>
      <c r="K31" s="51">
        <v>2</v>
      </c>
      <c r="L31" s="52">
        <f t="shared" ref="L31:L45" si="6">I31/J31</f>
        <v>14</v>
      </c>
      <c r="M31" s="53"/>
      <c r="N31" s="53">
        <v>48</v>
      </c>
      <c r="O31" s="53">
        <v>44</v>
      </c>
      <c r="P31" s="53">
        <v>30</v>
      </c>
      <c r="Q31" s="53">
        <f>R31+0.8</f>
        <v>7.92</v>
      </c>
      <c r="R31" s="53">
        <f>J31*445/1000</f>
        <v>7.12</v>
      </c>
      <c r="S31" s="53">
        <f t="shared" ref="S31:S45" si="7">Q31*L31</f>
        <v>110.88</v>
      </c>
      <c r="T31" s="53">
        <f t="shared" ref="T31:T45" si="8">R31*L31</f>
        <v>99.68</v>
      </c>
      <c r="U31" s="64">
        <v>1</v>
      </c>
      <c r="V31" s="64"/>
      <c r="W31" s="64">
        <v>14</v>
      </c>
    </row>
    <row r="32" s="2" customFormat="1" ht="22" customHeight="1" spans="1:23">
      <c r="A32" s="39"/>
      <c r="B32" s="12">
        <v>1465152</v>
      </c>
      <c r="C32" s="40"/>
      <c r="D32" s="40"/>
      <c r="E32" s="40"/>
      <c r="F32" s="15" t="s">
        <v>55</v>
      </c>
      <c r="G32" s="38" t="s">
        <v>25</v>
      </c>
      <c r="H32" s="16" t="s">
        <v>30</v>
      </c>
      <c r="I32" s="12">
        <v>96</v>
      </c>
      <c r="J32" s="51">
        <v>16</v>
      </c>
      <c r="K32" s="51">
        <v>2</v>
      </c>
      <c r="L32" s="52">
        <f t="shared" si="6"/>
        <v>6</v>
      </c>
      <c r="M32" s="53"/>
      <c r="N32" s="53">
        <v>48</v>
      </c>
      <c r="O32" s="53">
        <v>44</v>
      </c>
      <c r="P32" s="53">
        <v>30</v>
      </c>
      <c r="Q32" s="53">
        <f t="shared" ref="Q32:Q45" si="9">R32+0.8</f>
        <v>7.92</v>
      </c>
      <c r="R32" s="53">
        <f t="shared" ref="R32:R46" si="10">J32*445/1000</f>
        <v>7.12</v>
      </c>
      <c r="S32" s="53">
        <f t="shared" si="7"/>
        <v>47.52</v>
      </c>
      <c r="T32" s="53">
        <f t="shared" si="8"/>
        <v>42.72</v>
      </c>
      <c r="U32" s="64">
        <v>1</v>
      </c>
      <c r="V32" s="64"/>
      <c r="W32" s="64">
        <v>6</v>
      </c>
    </row>
    <row r="33" s="2" customFormat="1" ht="22" customHeight="1" spans="1:23">
      <c r="A33" s="39"/>
      <c r="B33" s="20">
        <v>1465155</v>
      </c>
      <c r="C33" s="41"/>
      <c r="D33" s="41"/>
      <c r="E33" s="41"/>
      <c r="F33" s="23" t="s">
        <v>55</v>
      </c>
      <c r="G33" s="42" t="s">
        <v>25</v>
      </c>
      <c r="H33" s="24" t="s">
        <v>31</v>
      </c>
      <c r="I33" s="20">
        <v>56</v>
      </c>
      <c r="J33" s="54">
        <v>16</v>
      </c>
      <c r="K33" s="54">
        <v>2</v>
      </c>
      <c r="L33" s="55">
        <v>4</v>
      </c>
      <c r="M33" s="56">
        <v>8</v>
      </c>
      <c r="N33" s="53">
        <v>48</v>
      </c>
      <c r="O33" s="53">
        <v>44</v>
      </c>
      <c r="P33" s="53">
        <v>30</v>
      </c>
      <c r="Q33" s="53">
        <f t="shared" si="9"/>
        <v>7.92</v>
      </c>
      <c r="R33" s="53">
        <f t="shared" si="10"/>
        <v>7.12</v>
      </c>
      <c r="S33" s="53">
        <f t="shared" si="7"/>
        <v>31.68</v>
      </c>
      <c r="T33" s="53">
        <f t="shared" si="8"/>
        <v>28.48</v>
      </c>
      <c r="U33" s="64">
        <v>1</v>
      </c>
      <c r="V33" s="64"/>
      <c r="W33" s="64">
        <v>4</v>
      </c>
    </row>
    <row r="34" s="2" customFormat="1" ht="22" customHeight="1" spans="1:23">
      <c r="A34" s="39"/>
      <c r="B34" s="20">
        <v>1465156</v>
      </c>
      <c r="C34" s="41"/>
      <c r="D34" s="41"/>
      <c r="E34" s="41"/>
      <c r="F34" s="23" t="s">
        <v>55</v>
      </c>
      <c r="G34" s="42" t="s">
        <v>25</v>
      </c>
      <c r="H34" s="24" t="s">
        <v>32</v>
      </c>
      <c r="I34" s="20">
        <v>56</v>
      </c>
      <c r="J34" s="54">
        <v>16</v>
      </c>
      <c r="K34" s="54">
        <v>2</v>
      </c>
      <c r="L34" s="55">
        <v>4</v>
      </c>
      <c r="M34" s="56">
        <v>8</v>
      </c>
      <c r="N34" s="53">
        <v>48</v>
      </c>
      <c r="O34" s="53">
        <v>44</v>
      </c>
      <c r="P34" s="53">
        <v>30</v>
      </c>
      <c r="Q34" s="53">
        <f t="shared" si="9"/>
        <v>7.92</v>
      </c>
      <c r="R34" s="53">
        <f t="shared" si="10"/>
        <v>7.12</v>
      </c>
      <c r="S34" s="53">
        <f t="shared" si="7"/>
        <v>31.68</v>
      </c>
      <c r="T34" s="53">
        <f t="shared" si="8"/>
        <v>28.48</v>
      </c>
      <c r="U34" s="64">
        <v>1</v>
      </c>
      <c r="V34" s="64"/>
      <c r="W34" s="64">
        <v>4</v>
      </c>
    </row>
    <row r="35" s="2" customFormat="1" ht="22" customHeight="1" spans="1:23">
      <c r="A35" s="39"/>
      <c r="B35" s="12">
        <v>1465157</v>
      </c>
      <c r="C35" s="40"/>
      <c r="D35" s="40"/>
      <c r="E35" s="40"/>
      <c r="F35" s="15" t="s">
        <v>55</v>
      </c>
      <c r="G35" s="38" t="s">
        <v>25</v>
      </c>
      <c r="H35" s="16" t="s">
        <v>33</v>
      </c>
      <c r="I35" s="12">
        <v>48</v>
      </c>
      <c r="J35" s="51">
        <v>16</v>
      </c>
      <c r="K35" s="51">
        <v>2</v>
      </c>
      <c r="L35" s="52">
        <f t="shared" si="6"/>
        <v>3</v>
      </c>
      <c r="M35" s="53"/>
      <c r="N35" s="53">
        <v>48</v>
      </c>
      <c r="O35" s="53">
        <v>44</v>
      </c>
      <c r="P35" s="53">
        <v>30</v>
      </c>
      <c r="Q35" s="53">
        <f t="shared" si="9"/>
        <v>7.92</v>
      </c>
      <c r="R35" s="53">
        <f t="shared" si="10"/>
        <v>7.12</v>
      </c>
      <c r="S35" s="53">
        <f t="shared" si="7"/>
        <v>23.76</v>
      </c>
      <c r="T35" s="53">
        <f t="shared" si="8"/>
        <v>21.36</v>
      </c>
      <c r="U35" s="64">
        <v>1</v>
      </c>
      <c r="V35" s="64"/>
      <c r="W35" s="64">
        <v>3</v>
      </c>
    </row>
    <row r="36" s="2" customFormat="1" ht="22" customHeight="1" spans="1:23">
      <c r="A36" s="39"/>
      <c r="B36" s="20">
        <v>1465158</v>
      </c>
      <c r="C36" s="41"/>
      <c r="D36" s="41"/>
      <c r="E36" s="41"/>
      <c r="F36" s="23" t="s">
        <v>55</v>
      </c>
      <c r="G36" s="42" t="s">
        <v>25</v>
      </c>
      <c r="H36" s="24" t="s">
        <v>34</v>
      </c>
      <c r="I36" s="20">
        <v>40</v>
      </c>
      <c r="J36" s="54">
        <v>16</v>
      </c>
      <c r="K36" s="54">
        <v>2</v>
      </c>
      <c r="L36" s="55">
        <v>3</v>
      </c>
      <c r="M36" s="56">
        <v>8</v>
      </c>
      <c r="N36" s="53">
        <v>48</v>
      </c>
      <c r="O36" s="53">
        <v>44</v>
      </c>
      <c r="P36" s="53">
        <v>30</v>
      </c>
      <c r="Q36" s="53">
        <f t="shared" si="9"/>
        <v>7.92</v>
      </c>
      <c r="R36" s="53">
        <f t="shared" si="10"/>
        <v>7.12</v>
      </c>
      <c r="S36" s="53">
        <f t="shared" si="7"/>
        <v>23.76</v>
      </c>
      <c r="T36" s="53">
        <f t="shared" si="8"/>
        <v>21.36</v>
      </c>
      <c r="U36" s="64">
        <v>1</v>
      </c>
      <c r="V36" s="64"/>
      <c r="W36" s="64">
        <v>3</v>
      </c>
    </row>
    <row r="37" s="2" customFormat="1" ht="22" customHeight="1" spans="1:23">
      <c r="A37" s="39"/>
      <c r="B37" s="12">
        <v>1465159</v>
      </c>
      <c r="C37" s="40"/>
      <c r="D37" s="40"/>
      <c r="E37" s="40"/>
      <c r="F37" s="15" t="s">
        <v>55</v>
      </c>
      <c r="G37" s="38" t="s">
        <v>25</v>
      </c>
      <c r="H37" s="16" t="s">
        <v>35</v>
      </c>
      <c r="I37" s="12">
        <v>64</v>
      </c>
      <c r="J37" s="51">
        <v>16</v>
      </c>
      <c r="K37" s="51">
        <v>2</v>
      </c>
      <c r="L37" s="52">
        <f t="shared" si="6"/>
        <v>4</v>
      </c>
      <c r="M37" s="53"/>
      <c r="N37" s="53">
        <v>48</v>
      </c>
      <c r="O37" s="53">
        <v>44</v>
      </c>
      <c r="P37" s="53">
        <v>30</v>
      </c>
      <c r="Q37" s="53">
        <f t="shared" si="9"/>
        <v>7.92</v>
      </c>
      <c r="R37" s="53">
        <f t="shared" si="10"/>
        <v>7.12</v>
      </c>
      <c r="S37" s="53">
        <f t="shared" si="7"/>
        <v>31.68</v>
      </c>
      <c r="T37" s="53">
        <f t="shared" si="8"/>
        <v>28.48</v>
      </c>
      <c r="U37" s="64">
        <v>1</v>
      </c>
      <c r="V37" s="64"/>
      <c r="W37" s="64">
        <v>4</v>
      </c>
    </row>
    <row r="38" s="2" customFormat="1" ht="22" customHeight="1" spans="1:23">
      <c r="A38" s="39"/>
      <c r="B38" s="20">
        <v>1465163</v>
      </c>
      <c r="C38" s="41"/>
      <c r="D38" s="41"/>
      <c r="E38" s="41"/>
      <c r="F38" s="23" t="s">
        <v>55</v>
      </c>
      <c r="G38" s="42" t="s">
        <v>25</v>
      </c>
      <c r="H38" s="24" t="s">
        <v>36</v>
      </c>
      <c r="I38" s="20">
        <v>40</v>
      </c>
      <c r="J38" s="54">
        <v>16</v>
      </c>
      <c r="K38" s="54">
        <v>2</v>
      </c>
      <c r="L38" s="55">
        <v>3</v>
      </c>
      <c r="M38" s="56">
        <v>8</v>
      </c>
      <c r="N38" s="53">
        <v>48</v>
      </c>
      <c r="O38" s="53">
        <v>44</v>
      </c>
      <c r="P38" s="53">
        <v>30</v>
      </c>
      <c r="Q38" s="53">
        <f t="shared" si="9"/>
        <v>7.92</v>
      </c>
      <c r="R38" s="53">
        <f t="shared" si="10"/>
        <v>7.12</v>
      </c>
      <c r="S38" s="53">
        <f t="shared" si="7"/>
        <v>23.76</v>
      </c>
      <c r="T38" s="53">
        <f t="shared" si="8"/>
        <v>21.36</v>
      </c>
      <c r="U38" s="64">
        <v>1</v>
      </c>
      <c r="V38" s="64"/>
      <c r="W38" s="64">
        <v>3</v>
      </c>
    </row>
    <row r="39" s="2" customFormat="1" ht="22" customHeight="1" spans="1:23">
      <c r="A39" s="39"/>
      <c r="B39" s="12">
        <v>1465164</v>
      </c>
      <c r="C39" s="40"/>
      <c r="D39" s="40"/>
      <c r="E39" s="40"/>
      <c r="F39" s="15" t="s">
        <v>55</v>
      </c>
      <c r="G39" s="38" t="s">
        <v>25</v>
      </c>
      <c r="H39" s="16" t="s">
        <v>37</v>
      </c>
      <c r="I39" s="12">
        <v>16</v>
      </c>
      <c r="J39" s="51">
        <v>16</v>
      </c>
      <c r="K39" s="51">
        <v>2</v>
      </c>
      <c r="L39" s="52">
        <f t="shared" si="6"/>
        <v>1</v>
      </c>
      <c r="M39" s="53"/>
      <c r="N39" s="53">
        <v>48</v>
      </c>
      <c r="O39" s="53">
        <v>44</v>
      </c>
      <c r="P39" s="53">
        <v>30</v>
      </c>
      <c r="Q39" s="53">
        <f t="shared" si="9"/>
        <v>7.92</v>
      </c>
      <c r="R39" s="53">
        <f t="shared" si="10"/>
        <v>7.12</v>
      </c>
      <c r="S39" s="53">
        <f t="shared" si="7"/>
        <v>7.92</v>
      </c>
      <c r="T39" s="53">
        <f t="shared" si="8"/>
        <v>7.12</v>
      </c>
      <c r="U39" s="64">
        <v>1</v>
      </c>
      <c r="V39" s="64"/>
      <c r="W39" s="64">
        <v>1</v>
      </c>
    </row>
    <row r="40" s="2" customFormat="1" ht="22" customHeight="1" spans="1:23">
      <c r="A40" s="39"/>
      <c r="B40" s="12">
        <v>1465153</v>
      </c>
      <c r="C40" s="40"/>
      <c r="D40" s="40"/>
      <c r="E40" s="40"/>
      <c r="F40" s="15" t="s">
        <v>56</v>
      </c>
      <c r="G40" s="38" t="s">
        <v>25</v>
      </c>
      <c r="H40" s="16" t="s">
        <v>41</v>
      </c>
      <c r="I40" s="12">
        <v>48</v>
      </c>
      <c r="J40" s="51">
        <v>16</v>
      </c>
      <c r="K40" s="51">
        <v>2</v>
      </c>
      <c r="L40" s="52">
        <f t="shared" si="6"/>
        <v>3</v>
      </c>
      <c r="M40" s="53"/>
      <c r="N40" s="53">
        <v>48</v>
      </c>
      <c r="O40" s="53">
        <v>44</v>
      </c>
      <c r="P40" s="53">
        <v>30</v>
      </c>
      <c r="Q40" s="53">
        <f t="shared" si="9"/>
        <v>7.92</v>
      </c>
      <c r="R40" s="53">
        <f t="shared" si="10"/>
        <v>7.12</v>
      </c>
      <c r="S40" s="53">
        <f t="shared" si="7"/>
        <v>23.76</v>
      </c>
      <c r="T40" s="53">
        <f t="shared" si="8"/>
        <v>21.36</v>
      </c>
      <c r="U40" s="64">
        <v>1</v>
      </c>
      <c r="V40" s="64"/>
      <c r="W40" s="64">
        <v>3</v>
      </c>
    </row>
    <row r="41" s="2" customFormat="1" ht="22" customHeight="1" spans="1:23">
      <c r="A41" s="39"/>
      <c r="B41" s="12">
        <v>1465154</v>
      </c>
      <c r="C41" s="40"/>
      <c r="D41" s="40"/>
      <c r="E41" s="40"/>
      <c r="F41" s="15" t="s">
        <v>57</v>
      </c>
      <c r="G41" s="38" t="s">
        <v>25</v>
      </c>
      <c r="H41" s="16" t="s">
        <v>43</v>
      </c>
      <c r="I41" s="12">
        <v>128</v>
      </c>
      <c r="J41" s="51">
        <v>16</v>
      </c>
      <c r="K41" s="51">
        <v>2</v>
      </c>
      <c r="L41" s="52">
        <f t="shared" si="6"/>
        <v>8</v>
      </c>
      <c r="M41" s="53"/>
      <c r="N41" s="53">
        <v>48</v>
      </c>
      <c r="O41" s="53">
        <v>44</v>
      </c>
      <c r="P41" s="53">
        <v>30</v>
      </c>
      <c r="Q41" s="53">
        <f t="shared" si="9"/>
        <v>7.92</v>
      </c>
      <c r="R41" s="53">
        <f t="shared" si="10"/>
        <v>7.12</v>
      </c>
      <c r="S41" s="53">
        <f t="shared" si="7"/>
        <v>63.36</v>
      </c>
      <c r="T41" s="53">
        <f t="shared" si="8"/>
        <v>56.96</v>
      </c>
      <c r="U41" s="64">
        <v>1</v>
      </c>
      <c r="V41" s="64"/>
      <c r="W41" s="64">
        <v>8</v>
      </c>
    </row>
    <row r="42" s="2" customFormat="1" ht="22" customHeight="1" spans="1:23">
      <c r="A42" s="39"/>
      <c r="B42" s="20">
        <v>1465160</v>
      </c>
      <c r="C42" s="41"/>
      <c r="D42" s="41"/>
      <c r="E42" s="41"/>
      <c r="F42" s="23" t="s">
        <v>55</v>
      </c>
      <c r="G42" s="42" t="s">
        <v>25</v>
      </c>
      <c r="H42" s="24" t="s">
        <v>44</v>
      </c>
      <c r="I42" s="20">
        <v>104</v>
      </c>
      <c r="J42" s="54">
        <v>16</v>
      </c>
      <c r="K42" s="54">
        <v>2</v>
      </c>
      <c r="L42" s="55">
        <v>7</v>
      </c>
      <c r="M42" s="56">
        <v>8</v>
      </c>
      <c r="N42" s="53">
        <v>48</v>
      </c>
      <c r="O42" s="53">
        <v>44</v>
      </c>
      <c r="P42" s="53">
        <v>30</v>
      </c>
      <c r="Q42" s="53">
        <f t="shared" si="9"/>
        <v>7.92</v>
      </c>
      <c r="R42" s="53">
        <f t="shared" si="10"/>
        <v>7.12</v>
      </c>
      <c r="S42" s="53">
        <f t="shared" si="7"/>
        <v>55.44</v>
      </c>
      <c r="T42" s="53">
        <f t="shared" si="8"/>
        <v>49.84</v>
      </c>
      <c r="U42" s="64">
        <v>1</v>
      </c>
      <c r="V42" s="64"/>
      <c r="W42" s="64">
        <v>7</v>
      </c>
    </row>
    <row r="43" s="2" customFormat="1" ht="22" customHeight="1" spans="1:23">
      <c r="A43" s="39"/>
      <c r="B43" s="12">
        <v>1465161</v>
      </c>
      <c r="C43" s="40"/>
      <c r="D43" s="40"/>
      <c r="E43" s="40"/>
      <c r="F43" s="15" t="s">
        <v>55</v>
      </c>
      <c r="G43" s="38" t="s">
        <v>25</v>
      </c>
      <c r="H43" s="16" t="s">
        <v>45</v>
      </c>
      <c r="I43" s="12">
        <v>224</v>
      </c>
      <c r="J43" s="51">
        <v>16</v>
      </c>
      <c r="K43" s="51">
        <v>2</v>
      </c>
      <c r="L43" s="52">
        <f t="shared" si="6"/>
        <v>14</v>
      </c>
      <c r="M43" s="53"/>
      <c r="N43" s="53">
        <v>48</v>
      </c>
      <c r="O43" s="53">
        <v>44</v>
      </c>
      <c r="P43" s="53">
        <v>30</v>
      </c>
      <c r="Q43" s="53">
        <f t="shared" si="9"/>
        <v>7.92</v>
      </c>
      <c r="R43" s="53">
        <f t="shared" si="10"/>
        <v>7.12</v>
      </c>
      <c r="S43" s="53">
        <f t="shared" si="7"/>
        <v>110.88</v>
      </c>
      <c r="T43" s="53">
        <f t="shared" si="8"/>
        <v>99.68</v>
      </c>
      <c r="U43" s="64">
        <v>1</v>
      </c>
      <c r="V43" s="64"/>
      <c r="W43" s="64">
        <v>14</v>
      </c>
    </row>
    <row r="44" s="2" customFormat="1" ht="22" customHeight="1" spans="1:23">
      <c r="A44" s="39"/>
      <c r="B44" s="20">
        <v>1465162</v>
      </c>
      <c r="C44" s="41"/>
      <c r="D44" s="41"/>
      <c r="E44" s="41"/>
      <c r="F44" s="23" t="s">
        <v>55</v>
      </c>
      <c r="G44" s="42" t="s">
        <v>25</v>
      </c>
      <c r="H44" s="24" t="s">
        <v>46</v>
      </c>
      <c r="I44" s="20">
        <v>72</v>
      </c>
      <c r="J44" s="54">
        <v>16</v>
      </c>
      <c r="K44" s="54">
        <v>2</v>
      </c>
      <c r="L44" s="55">
        <v>5</v>
      </c>
      <c r="M44" s="56">
        <v>8</v>
      </c>
      <c r="N44" s="53">
        <v>48</v>
      </c>
      <c r="O44" s="53">
        <v>44</v>
      </c>
      <c r="P44" s="53">
        <v>30</v>
      </c>
      <c r="Q44" s="53">
        <f t="shared" si="9"/>
        <v>7.92</v>
      </c>
      <c r="R44" s="53">
        <f t="shared" si="10"/>
        <v>7.12</v>
      </c>
      <c r="S44" s="53">
        <f t="shared" si="7"/>
        <v>39.6</v>
      </c>
      <c r="T44" s="53">
        <f t="shared" si="8"/>
        <v>35.6</v>
      </c>
      <c r="U44" s="64">
        <v>1</v>
      </c>
      <c r="V44" s="64"/>
      <c r="W44" s="64">
        <v>5</v>
      </c>
    </row>
    <row r="45" s="2" customFormat="1" ht="22" customHeight="1" spans="1:23">
      <c r="A45" s="39"/>
      <c r="B45" s="20">
        <v>1465429</v>
      </c>
      <c r="C45" s="43"/>
      <c r="D45" s="43"/>
      <c r="E45" s="43"/>
      <c r="F45" s="44" t="s">
        <v>58</v>
      </c>
      <c r="G45" s="42" t="s">
        <v>25</v>
      </c>
      <c r="H45" s="24" t="s">
        <v>48</v>
      </c>
      <c r="I45" s="20">
        <v>1320</v>
      </c>
      <c r="J45" s="54">
        <v>16</v>
      </c>
      <c r="K45" s="54">
        <v>2</v>
      </c>
      <c r="L45" s="55">
        <v>83</v>
      </c>
      <c r="M45" s="56">
        <v>8</v>
      </c>
      <c r="N45" s="53">
        <v>48</v>
      </c>
      <c r="O45" s="53">
        <v>44</v>
      </c>
      <c r="P45" s="53">
        <v>30</v>
      </c>
      <c r="Q45" s="53">
        <f t="shared" si="9"/>
        <v>7.92</v>
      </c>
      <c r="R45" s="53">
        <f t="shared" si="10"/>
        <v>7.12</v>
      </c>
      <c r="S45" s="53">
        <f t="shared" si="7"/>
        <v>657.36</v>
      </c>
      <c r="T45" s="53">
        <f t="shared" si="8"/>
        <v>590.96</v>
      </c>
      <c r="U45" s="64">
        <v>1</v>
      </c>
      <c r="V45" s="64"/>
      <c r="W45" s="64">
        <v>83</v>
      </c>
    </row>
    <row r="46" s="2" customFormat="1" ht="22" customHeight="1" spans="1:23">
      <c r="A46" s="45"/>
      <c r="B46" s="29"/>
      <c r="C46" s="29"/>
      <c r="D46" s="29"/>
      <c r="E46" s="29"/>
      <c r="F46" s="29"/>
      <c r="G46" s="30"/>
      <c r="H46" s="31"/>
      <c r="I46" s="51"/>
      <c r="J46" s="51"/>
      <c r="K46" s="51"/>
      <c r="L46" s="52"/>
      <c r="M46" s="53"/>
      <c r="N46" s="53"/>
      <c r="O46" s="53"/>
      <c r="P46" s="53"/>
      <c r="Q46" s="53"/>
      <c r="R46" s="53"/>
      <c r="S46" s="53"/>
      <c r="T46" s="53"/>
      <c r="U46" s="64"/>
      <c r="V46" s="64"/>
      <c r="W46" s="64"/>
    </row>
    <row r="47" s="2" customFormat="1" ht="15.6" spans="1:23">
      <c r="A47" s="32" t="s">
        <v>49</v>
      </c>
      <c r="B47" s="33"/>
      <c r="C47" s="33"/>
      <c r="D47" s="33"/>
      <c r="E47" s="33"/>
      <c r="F47" s="33"/>
      <c r="G47" s="34"/>
      <c r="H47" s="35"/>
      <c r="I47" s="35">
        <f>SUM(I30:I46)</f>
        <v>2760</v>
      </c>
      <c r="J47" s="35"/>
      <c r="K47" s="35"/>
      <c r="L47" s="57">
        <f>SUM(L30:L46)</f>
        <v>176</v>
      </c>
      <c r="M47" s="58" t="s">
        <v>50</v>
      </c>
      <c r="N47" s="61"/>
      <c r="O47" s="61"/>
      <c r="P47" s="61"/>
      <c r="Q47" s="35"/>
      <c r="R47" s="35"/>
      <c r="S47" s="35"/>
      <c r="T47" s="35"/>
      <c r="U47" s="68"/>
      <c r="V47" s="68"/>
      <c r="W47" s="68"/>
    </row>
  </sheetData>
  <mergeCells count="9">
    <mergeCell ref="A1:W1"/>
    <mergeCell ref="N5:P5"/>
    <mergeCell ref="U5:W5"/>
    <mergeCell ref="U25:W25"/>
    <mergeCell ref="N29:P29"/>
    <mergeCell ref="U29:W29"/>
    <mergeCell ref="U47:W47"/>
    <mergeCell ref="A6:A24"/>
    <mergeCell ref="A30:A46"/>
  </mergeCells>
  <pageMargins left="0.0784722222222222" right="0.0784722222222222" top="1" bottom="1" header="0.5" footer="0.5"/>
  <pageSetup paperSize="9" scale="4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DEFACTO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2018-02-02T08:13:00Z</dcterms:created>
  <cp:lastPrinted>2018-08-30T09:22:00Z</cp:lastPrinted>
  <dcterms:modified xsi:type="dcterms:W3CDTF">2024-12-16T06:06:29Z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9ED6D9B4367142AFB46234517820B1D9</vt:lpwstr>
  </property>
  <property fmtid="{D5CDD505-2E9C-101B-9397-08002B2CF9AE}" pid="4" name="KSOReadingLayout">
    <vt:bool>true</vt:bool>
  </property>
</Properties>
</file>