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8_{730603A0-B48E-4459-A76D-2C2FF45847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Sheet1!$A$6:$I$37</definedName>
    <definedName name="_xlnm.Print_Area" localSheetId="0">Sheet1!$19:$22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9" name="ID_ED15EDF195DE4C90A02B59B0C25BF4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17295" y="30101540"/>
          <a:ext cx="6334125" cy="6791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21BB2FF651A4484F8EBD4FF8D1BF87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05865" y="28227020"/>
          <a:ext cx="5781675" cy="640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B15A34CAEA184F38A5EBEBD26B47EE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0780" y="26420445"/>
          <a:ext cx="6381750" cy="666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496D59C3881E435D811E5F036B7F792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28725" y="24727535"/>
          <a:ext cx="6677025" cy="6715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8BCCB2C6483A4147939D28F375D0C8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72210" y="22752050"/>
          <a:ext cx="6391275" cy="665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B1CD6FF36BCD485D9F5E0FDA2B21D8A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39520" y="20979765"/>
          <a:ext cx="6210300" cy="6648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F8D0EEF6D6AC4552AD689759D99B74E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872210" y="19117945"/>
          <a:ext cx="6372225" cy="6638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A90EB83212DF4DC49F65DA1EBC1268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883640" y="17311370"/>
          <a:ext cx="6038850" cy="666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01FA2951B4994C0F8344E528812FFA1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996035" y="15471140"/>
          <a:ext cx="6153150" cy="6638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4C7FE8D197E142B28CE5CBDE5DC375A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872210" y="13597255"/>
          <a:ext cx="6248400" cy="6696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47F43D8FB28546AA8C6B4C6F681854B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928090" y="11835765"/>
          <a:ext cx="6200775" cy="685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841FDA5022FD49E482C8FECB32F18DE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861415" y="9995535"/>
          <a:ext cx="6515100" cy="6791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DD158B673BF4447EAC3778129823040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906500" y="8122285"/>
          <a:ext cx="6286500" cy="678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C5E18FCFA6DB4ADD94888BAAE8A9480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141450" y="6405245"/>
          <a:ext cx="6410325" cy="675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4A8361265FC9478AB866867F59A0618F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950950" y="4509770"/>
          <a:ext cx="6419850" cy="6591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257CF9856F75495AA90598A63FB2B0B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917295" y="2698750"/>
          <a:ext cx="6296025" cy="6829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8B3823B898EB4C8F988C89552C8CA07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928725" y="99608640"/>
          <a:ext cx="6305550" cy="6524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88A23BBB66A94A9AB64B1CBF8F50693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973810" y="97746185"/>
          <a:ext cx="6457950" cy="6905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026445AD73174BD4801DF8DDF3C52DBF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961745" y="95995490"/>
          <a:ext cx="6210300" cy="6715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E68AADE9AA2B4546B257D042DDB3D3CA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961745" y="94178120"/>
          <a:ext cx="6496050" cy="6772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E059C205AB47494B8B37D230EDD2635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939520" y="92327095"/>
          <a:ext cx="6600825" cy="6924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E472F9F531C649649E8E4ADB9370C00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3872210" y="90430985"/>
          <a:ext cx="6419850" cy="675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3B9416CE221A401AB67C4CF96B4C638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894435" y="88658065"/>
          <a:ext cx="6353175" cy="6724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BC904CD24DAE4F5E86E398274843002F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3872210" y="86829265"/>
          <a:ext cx="6305550" cy="6591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10CC58C21A4B400394D1F7BD495AA2C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973175" y="84989035"/>
          <a:ext cx="6124575" cy="681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6CE3F5BD7A0E44639CD73A1B93F6E3F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3917295" y="83205320"/>
          <a:ext cx="6524625" cy="6905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699224EA2D524F8F9C19349CB44506A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917295" y="81342865"/>
          <a:ext cx="6448425" cy="6600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A923416F11C046F5ACD1CAC3D5A8A4E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3961745" y="79626460"/>
          <a:ext cx="6124575" cy="6677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F95CA1E26DA449AE808210A1EDEAFFB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3905865" y="77640180"/>
          <a:ext cx="6286500" cy="684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630B023B01B14915B292EDC74BC9321F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3995400" y="75868530"/>
          <a:ext cx="6610350" cy="6877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0E4DEDF737F942E28BCB08D15F8E47FD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3939520" y="74121010"/>
          <a:ext cx="6553200" cy="69246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<sst xmlns="http://schemas.openxmlformats.org/spreadsheetml/2006/main" count="203" uniqueCount="108">
  <si>
    <t>ME SALVE SKU LIST</t>
  </si>
  <si>
    <t>VENDOR NUMBER</t>
  </si>
  <si>
    <t>VENDOR</t>
  </si>
  <si>
    <t>LOUISE PARIS</t>
  </si>
  <si>
    <t>ORDER NUM.</t>
  </si>
  <si>
    <t>P-002402417300</t>
  </si>
  <si>
    <t>UPC CODES</t>
  </si>
  <si>
    <t>SKU</t>
  </si>
  <si>
    <t>DESCRIPTION</t>
  </si>
  <si>
    <t>款号</t>
  </si>
  <si>
    <t>SIZE</t>
  </si>
  <si>
    <t>COLOR</t>
  </si>
  <si>
    <t>数量</t>
  </si>
  <si>
    <r>
      <rPr>
        <b/>
        <sz val="12"/>
        <color theme="1"/>
        <rFont val="等线"/>
        <family val="3"/>
        <charset val="134"/>
        <scheme val="minor"/>
      </rPr>
      <t xml:space="preserve">Photo Format – JPG (JPEG)
Photo Resolution:
•	 </t>
    </r>
    <r>
      <rPr>
        <b/>
        <sz val="12"/>
        <color rgb="FFFF0000"/>
        <rFont val="等线"/>
        <family val="3"/>
        <charset val="134"/>
        <scheme val="minor"/>
      </rPr>
      <t>640x480 in landscape mode (Landscape orientation is when the camera is held horizontally)</t>
    </r>
    <r>
      <rPr>
        <b/>
        <sz val="12"/>
        <color theme="1"/>
        <rFont val="等线"/>
        <family val="3"/>
        <charset val="134"/>
        <scheme val="minor"/>
      </rPr>
      <t xml:space="preserve">
•	</t>
    </r>
    <r>
      <rPr>
        <b/>
        <sz val="12"/>
        <color rgb="FFFF0000"/>
        <rFont val="等线"/>
        <family val="3"/>
        <charset val="134"/>
        <scheme val="minor"/>
      </rPr>
      <t>480x640 in portrait mode (Portrait orientation is when the camera is held vertically)</t>
    </r>
  </si>
  <si>
    <t>CARTON LABEL</t>
  </si>
  <si>
    <t>工厂</t>
  </si>
  <si>
    <t>842080 19903 4</t>
  </si>
  <si>
    <t>LADIES SET TOP AND SHORT LS AI</t>
  </si>
  <si>
    <t>CS0163-WHT</t>
  </si>
  <si>
    <t>S-M-L-XL</t>
  </si>
  <si>
    <t>WHITE</t>
  </si>
  <si>
    <t>安徽丽裳</t>
  </si>
  <si>
    <t>842080 19905 8</t>
  </si>
  <si>
    <t>CS0163-POINC</t>
  </si>
  <si>
    <t>RED</t>
  </si>
  <si>
    <t>842080 19906 5</t>
  </si>
  <si>
    <t>CS0163-OX TAB</t>
  </si>
  <si>
    <t>TAUPE</t>
  </si>
  <si>
    <t>842080 19904 1</t>
  </si>
  <si>
    <t>CS0163-CHM BLU</t>
  </si>
  <si>
    <t>CHAMBRAY</t>
  </si>
  <si>
    <t>842080 19909 6</t>
  </si>
  <si>
    <t>LADIES SET TOP AND SHORT</t>
  </si>
  <si>
    <t>CS0162-W TAUP</t>
  </si>
  <si>
    <t>842080 19910 2</t>
  </si>
  <si>
    <t>LADIES SET AIRFLOW TOP AND SHO</t>
  </si>
  <si>
    <t>CS0162-S PK</t>
  </si>
  <si>
    <t>PINK</t>
  </si>
  <si>
    <t>842080 19907 2</t>
  </si>
  <si>
    <t>CS0162-BLUE</t>
  </si>
  <si>
    <t>BLUE</t>
  </si>
  <si>
    <t>842080 19908 9</t>
  </si>
  <si>
    <t>CS0162-BLK</t>
  </si>
  <si>
    <t>BLACK</t>
  </si>
  <si>
    <t>842080 19901 0</t>
  </si>
  <si>
    <t>LADIES SET TOP AND L PANTS AIR</t>
  </si>
  <si>
    <t>CS0161-SOD BLU</t>
  </si>
  <si>
    <t>BLUE-DARK</t>
  </si>
  <si>
    <t>江西乾禾</t>
  </si>
  <si>
    <t>842080 19900 3</t>
  </si>
  <si>
    <t>CS0161-POINC</t>
  </si>
  <si>
    <t>842080 19899 0</t>
  </si>
  <si>
    <t>CS0161-OXF TAN</t>
  </si>
  <si>
    <t>TAN</t>
  </si>
  <si>
    <t>842080 19902 7</t>
  </si>
  <si>
    <t>CS0161-HONSCK</t>
  </si>
  <si>
    <t>PINK-FUSCIA</t>
  </si>
  <si>
    <t>842080 19897 6</t>
  </si>
  <si>
    <t>CS0160-HONEYSUC</t>
  </si>
  <si>
    <t>842080 19898 3</t>
  </si>
  <si>
    <t>CS0160-GRB GRN</t>
  </si>
  <si>
    <t>GREEN</t>
  </si>
  <si>
    <t>842080 19896 9</t>
  </si>
  <si>
    <t>CS0160-BUR ORG</t>
  </si>
  <si>
    <t>ORANGE</t>
  </si>
  <si>
    <t>842080 19895 2</t>
  </si>
  <si>
    <t>CS0160-BLK</t>
  </si>
  <si>
    <t>842080 19920 1</t>
  </si>
  <si>
    <t>LADIES TOP AIR SL FLOW R NECK</t>
  </si>
  <si>
    <t>63921-MEL</t>
  </si>
  <si>
    <t>842080 19921 8</t>
  </si>
  <si>
    <t>63921-HML</t>
  </si>
  <si>
    <t>842080 19922 5</t>
  </si>
  <si>
    <t>63921-C BLUE</t>
  </si>
  <si>
    <t>842080 19919 5</t>
  </si>
  <si>
    <t>LADIES TOP AIR FLOW SL R NECK</t>
  </si>
  <si>
    <t>63921-BLK</t>
  </si>
  <si>
    <t>842080 19911 9</t>
  </si>
  <si>
    <t>LADIES TIE FRONT BTN TOP AIR F</t>
  </si>
  <si>
    <t>63910-WT</t>
  </si>
  <si>
    <t>842080 19914 0</t>
  </si>
  <si>
    <t>63910-RY</t>
  </si>
  <si>
    <t>ROYAL</t>
  </si>
  <si>
    <t>842080 19913 3</t>
  </si>
  <si>
    <t>63910-GGRN</t>
  </si>
  <si>
    <t>842080 19912 6</t>
  </si>
  <si>
    <t>63910-BLK</t>
  </si>
  <si>
    <t>842080 19918 8</t>
  </si>
  <si>
    <t>LADIES TOP AIR FLOW  SL W BUTT</t>
  </si>
  <si>
    <t>63299-W TAUP</t>
  </si>
  <si>
    <t>待定</t>
  </si>
  <si>
    <t>842080 19915 7</t>
  </si>
  <si>
    <t>LADIES TOP SHORT SLEEVE W BUTT</t>
  </si>
  <si>
    <t>63299-PK</t>
  </si>
  <si>
    <t>842080 19916 4</t>
  </si>
  <si>
    <t>63299-MEL</t>
  </si>
  <si>
    <t>842080 19917 1</t>
  </si>
  <si>
    <t>63299-C BLUE</t>
  </si>
  <si>
    <t>842080 19923 2</t>
  </si>
  <si>
    <t>LADIES LS BTN FRONT TOP</t>
  </si>
  <si>
    <t>62267-FUC</t>
  </si>
  <si>
    <t>FUCHSIA</t>
  </si>
  <si>
    <t>842080 19925 6</t>
  </si>
  <si>
    <t>62267-CHMP</t>
  </si>
  <si>
    <t>CHAMPAGNE</t>
  </si>
  <si>
    <t>842080 19924 9</t>
  </si>
  <si>
    <t>62267-B BLUE</t>
  </si>
  <si>
    <t>BABY BLUE/SKY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</si>
</sst>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m/d;@"/>
    <numFmt numFmtId="179" formatCode="000000000000"/>
  </numFmts>
  <fonts count="4" x14ac:knownFonts="1">
    <font>
      <sz val="8"/>
      <color theme="1"/>
      <name val="MS Sans Serif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79" fontId="2" fillId="4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39.png"/><Relationship Id="rId26" Type="http://schemas.openxmlformats.org/officeDocument/2006/relationships/image" Target="media/image57.png"/><Relationship Id="rId18" Type="http://schemas.openxmlformats.org/officeDocument/2006/relationships/image" Target="media/image49.png"/><Relationship Id="rId13" Type="http://schemas.openxmlformats.org/officeDocument/2006/relationships/image" Target="media/image44.png"/><Relationship Id="rId3" Type="http://schemas.openxmlformats.org/officeDocument/2006/relationships/image" Target="media/image34.png"/><Relationship Id="rId21" Type="http://schemas.openxmlformats.org/officeDocument/2006/relationships/image" Target="media/image52.png"/><Relationship Id="rId7" Type="http://schemas.openxmlformats.org/officeDocument/2006/relationships/image" Target="media/image38.png"/><Relationship Id="rId25" Type="http://schemas.openxmlformats.org/officeDocument/2006/relationships/image" Target="media/image56.png"/><Relationship Id="rId17" Type="http://schemas.openxmlformats.org/officeDocument/2006/relationships/image" Target="media/image48.png"/><Relationship Id="rId12" Type="http://schemas.openxmlformats.org/officeDocument/2006/relationships/image" Target="media/image43.png"/><Relationship Id="rId29" Type="http://schemas.openxmlformats.org/officeDocument/2006/relationships/image" Target="media/image60.png"/><Relationship Id="rId20" Type="http://schemas.openxmlformats.org/officeDocument/2006/relationships/image" Target="media/image51.png"/><Relationship Id="rId2" Type="http://schemas.openxmlformats.org/officeDocument/2006/relationships/image" Target="media/image33.png"/><Relationship Id="rId16" Type="http://schemas.openxmlformats.org/officeDocument/2006/relationships/image" Target="media/image47.png"/><Relationship Id="rId6" Type="http://schemas.openxmlformats.org/officeDocument/2006/relationships/image" Target="media/image37.png"/><Relationship Id="rId24" Type="http://schemas.openxmlformats.org/officeDocument/2006/relationships/image" Target="media/image55.png"/><Relationship Id="rId11" Type="http://schemas.openxmlformats.org/officeDocument/2006/relationships/image" Target="media/image42.png"/><Relationship Id="rId1" Type="http://schemas.openxmlformats.org/officeDocument/2006/relationships/image" Target="media/image32.png"/><Relationship Id="rId5" Type="http://schemas.openxmlformats.org/officeDocument/2006/relationships/image" Target="media/image36.png"/><Relationship Id="rId28" Type="http://schemas.openxmlformats.org/officeDocument/2006/relationships/image" Target="media/image59.png"/><Relationship Id="rId23" Type="http://schemas.openxmlformats.org/officeDocument/2006/relationships/image" Target="media/image54.png"/><Relationship Id="rId15" Type="http://schemas.openxmlformats.org/officeDocument/2006/relationships/image" Target="media/image46.png"/><Relationship Id="rId31" Type="http://schemas.openxmlformats.org/officeDocument/2006/relationships/image" Target="media/image62.png"/><Relationship Id="rId19" Type="http://schemas.openxmlformats.org/officeDocument/2006/relationships/image" Target="media/image50.png"/><Relationship Id="rId10" Type="http://schemas.openxmlformats.org/officeDocument/2006/relationships/image" Target="media/image41.png"/><Relationship Id="rId9" Type="http://schemas.openxmlformats.org/officeDocument/2006/relationships/image" Target="media/image40.png"/><Relationship Id="rId4" Type="http://schemas.openxmlformats.org/officeDocument/2006/relationships/image" Target="media/image35.png"/><Relationship Id="rId30" Type="http://schemas.openxmlformats.org/officeDocument/2006/relationships/image" Target="media/image61.png"/><Relationship Id="rId27" Type="http://schemas.openxmlformats.org/officeDocument/2006/relationships/image" Target="media/image58.png"/><Relationship Id="rId22" Type="http://schemas.openxmlformats.org/officeDocument/2006/relationships/image" Target="media/image53.png"/><Relationship Id="rId14" Type="http://schemas.openxmlformats.org/officeDocument/2006/relationships/image" Target="media/image45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747088</xdr:colOff>
      <xdr:row>7</xdr:row>
      <xdr:rowOff>12212</xdr:rowOff>
    </xdr:from>
    <xdr:to>
      <xdr:col>7</xdr:col>
      <xdr:colOff>1886736</xdr:colOff>
      <xdr:row>7</xdr:row>
      <xdr:rowOff>1770674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8625" y="4441190"/>
          <a:ext cx="1139825" cy="1758315"/>
        </a:xfrm>
        <a:prstGeom prst="rect">
          <a:avLst/>
        </a:prstGeom>
      </xdr:spPr>
    </xdr:pic>
    <xdr:clientData/>
  </xdr:twoCellAnchor>
  <xdr:twoCellAnchor>
    <xdr:from>
      <xdr:col>7</xdr:col>
      <xdr:colOff>736986</xdr:colOff>
      <xdr:row>6</xdr:row>
      <xdr:rowOff>97693</xdr:rowOff>
    </xdr:from>
    <xdr:to>
      <xdr:col>7</xdr:col>
      <xdr:colOff>1779075</xdr:colOff>
      <xdr:row>6</xdr:row>
      <xdr:rowOff>1781915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8465" y="2697480"/>
          <a:ext cx="1042035" cy="1684655"/>
        </a:xfrm>
        <a:prstGeom prst="rect">
          <a:avLst/>
        </a:prstGeom>
      </xdr:spPr>
    </xdr:pic>
    <xdr:clientData/>
  </xdr:twoCellAnchor>
  <xdr:twoCellAnchor>
    <xdr:from>
      <xdr:col>7</xdr:col>
      <xdr:colOff>744904</xdr:colOff>
      <xdr:row>8</xdr:row>
      <xdr:rowOff>48846</xdr:rowOff>
    </xdr:from>
    <xdr:to>
      <xdr:col>7</xdr:col>
      <xdr:colOff>1793391</xdr:colOff>
      <xdr:row>8</xdr:row>
      <xdr:rowOff>1770673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6720" y="6306185"/>
          <a:ext cx="1048385" cy="1722120"/>
        </a:xfrm>
        <a:prstGeom prst="rect">
          <a:avLst/>
        </a:prstGeom>
      </xdr:spPr>
    </xdr:pic>
    <xdr:clientData/>
  </xdr:twoCellAnchor>
  <xdr:twoCellAnchor>
    <xdr:from>
      <xdr:col>7</xdr:col>
      <xdr:colOff>573943</xdr:colOff>
      <xdr:row>9</xdr:row>
      <xdr:rowOff>85482</xdr:rowOff>
    </xdr:from>
    <xdr:to>
      <xdr:col>7</xdr:col>
      <xdr:colOff>1725637</xdr:colOff>
      <xdr:row>9</xdr:row>
      <xdr:rowOff>1811751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5270" y="8171815"/>
          <a:ext cx="1151890" cy="1726565"/>
        </a:xfrm>
        <a:prstGeom prst="rect">
          <a:avLst/>
        </a:prstGeom>
      </xdr:spPr>
    </xdr:pic>
    <xdr:clientData/>
  </xdr:twoCellAnchor>
  <xdr:twoCellAnchor>
    <xdr:from>
      <xdr:col>7</xdr:col>
      <xdr:colOff>647211</xdr:colOff>
      <xdr:row>10</xdr:row>
      <xdr:rowOff>36634</xdr:rowOff>
    </xdr:from>
    <xdr:to>
      <xdr:col>7</xdr:col>
      <xdr:colOff>1616514</xdr:colOff>
      <xdr:row>10</xdr:row>
      <xdr:rowOff>1731752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58930" y="9951720"/>
          <a:ext cx="969010" cy="1695450"/>
        </a:xfrm>
        <a:prstGeom prst="rect">
          <a:avLst/>
        </a:prstGeom>
      </xdr:spPr>
    </xdr:pic>
    <xdr:clientData/>
  </xdr:twoCellAnchor>
  <xdr:twoCellAnchor>
    <xdr:from>
      <xdr:col>7</xdr:col>
      <xdr:colOff>720482</xdr:colOff>
      <xdr:row>11</xdr:row>
      <xdr:rowOff>73270</xdr:rowOff>
    </xdr:from>
    <xdr:to>
      <xdr:col>7</xdr:col>
      <xdr:colOff>1658458</xdr:colOff>
      <xdr:row>11</xdr:row>
      <xdr:rowOff>1798906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831955" y="11817350"/>
          <a:ext cx="937895" cy="1725295"/>
        </a:xfrm>
        <a:prstGeom prst="rect">
          <a:avLst/>
        </a:prstGeom>
      </xdr:spPr>
    </xdr:pic>
    <xdr:clientData/>
  </xdr:twoCellAnchor>
  <xdr:twoCellAnchor>
    <xdr:from>
      <xdr:col>7</xdr:col>
      <xdr:colOff>720481</xdr:colOff>
      <xdr:row>12</xdr:row>
      <xdr:rowOff>24424</xdr:rowOff>
    </xdr:from>
    <xdr:to>
      <xdr:col>7</xdr:col>
      <xdr:colOff>1611570</xdr:colOff>
      <xdr:row>12</xdr:row>
      <xdr:rowOff>1725637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31955" y="13597255"/>
          <a:ext cx="890905" cy="1701165"/>
        </a:xfrm>
        <a:prstGeom prst="rect">
          <a:avLst/>
        </a:prstGeom>
      </xdr:spPr>
    </xdr:pic>
    <xdr:clientData/>
  </xdr:twoCellAnchor>
  <xdr:twoCellAnchor>
    <xdr:from>
      <xdr:col>7</xdr:col>
      <xdr:colOff>671635</xdr:colOff>
      <xdr:row>13</xdr:row>
      <xdr:rowOff>73270</xdr:rowOff>
    </xdr:from>
    <xdr:to>
      <xdr:col>7</xdr:col>
      <xdr:colOff>1575203</xdr:colOff>
      <xdr:row>13</xdr:row>
      <xdr:rowOff>1734039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83060" y="15474950"/>
          <a:ext cx="903605" cy="1660525"/>
        </a:xfrm>
        <a:prstGeom prst="rect">
          <a:avLst/>
        </a:prstGeom>
      </xdr:spPr>
    </xdr:pic>
    <xdr:clientData/>
  </xdr:twoCellAnchor>
  <xdr:twoCellAnchor>
    <xdr:from>
      <xdr:col>7</xdr:col>
      <xdr:colOff>781539</xdr:colOff>
      <xdr:row>14</xdr:row>
      <xdr:rowOff>36635</xdr:rowOff>
    </xdr:from>
    <xdr:to>
      <xdr:col>7</xdr:col>
      <xdr:colOff>1437152</xdr:colOff>
      <xdr:row>14</xdr:row>
      <xdr:rowOff>1774968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892915" y="17266920"/>
          <a:ext cx="655955" cy="1738630"/>
        </a:xfrm>
        <a:prstGeom prst="rect">
          <a:avLst/>
        </a:prstGeom>
      </xdr:spPr>
    </xdr:pic>
    <xdr:clientData/>
  </xdr:twoCellAnchor>
  <xdr:twoCellAnchor>
    <xdr:from>
      <xdr:col>7</xdr:col>
      <xdr:colOff>818174</xdr:colOff>
      <xdr:row>15</xdr:row>
      <xdr:rowOff>36635</xdr:rowOff>
    </xdr:from>
    <xdr:to>
      <xdr:col>7</xdr:col>
      <xdr:colOff>1431609</xdr:colOff>
      <xdr:row>15</xdr:row>
      <xdr:rowOff>1697404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929745" y="19095720"/>
          <a:ext cx="613410" cy="1661160"/>
        </a:xfrm>
        <a:prstGeom prst="rect">
          <a:avLst/>
        </a:prstGeom>
      </xdr:spPr>
    </xdr:pic>
    <xdr:clientData/>
  </xdr:twoCellAnchor>
  <xdr:twoCellAnchor>
    <xdr:from>
      <xdr:col>7</xdr:col>
      <xdr:colOff>781538</xdr:colOff>
      <xdr:row>16</xdr:row>
      <xdr:rowOff>48846</xdr:rowOff>
    </xdr:from>
    <xdr:to>
      <xdr:col>7</xdr:col>
      <xdr:colOff>1469107</xdr:colOff>
      <xdr:row>16</xdr:row>
      <xdr:rowOff>1762271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92915" y="20936585"/>
          <a:ext cx="687705" cy="1713865"/>
        </a:xfrm>
        <a:prstGeom prst="rect">
          <a:avLst/>
        </a:prstGeom>
      </xdr:spPr>
    </xdr:pic>
    <xdr:clientData/>
  </xdr:twoCellAnchor>
  <xdr:twoCellAnchor>
    <xdr:from>
      <xdr:col>7</xdr:col>
      <xdr:colOff>781539</xdr:colOff>
      <xdr:row>17</xdr:row>
      <xdr:rowOff>24423</xdr:rowOff>
    </xdr:from>
    <xdr:to>
      <xdr:col>7</xdr:col>
      <xdr:colOff>1444534</xdr:colOff>
      <xdr:row>17</xdr:row>
      <xdr:rowOff>1770673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92915" y="22741255"/>
          <a:ext cx="662940" cy="1746250"/>
        </a:xfrm>
        <a:prstGeom prst="rect">
          <a:avLst/>
        </a:prstGeom>
      </xdr:spPr>
    </xdr:pic>
    <xdr:clientData/>
  </xdr:twoCellAnchor>
  <xdr:twoCellAnchor>
    <xdr:from>
      <xdr:col>7</xdr:col>
      <xdr:colOff>744904</xdr:colOff>
      <xdr:row>18</xdr:row>
      <xdr:rowOff>61058</xdr:rowOff>
    </xdr:from>
    <xdr:to>
      <xdr:col>7</xdr:col>
      <xdr:colOff>1459873</xdr:colOff>
      <xdr:row>18</xdr:row>
      <xdr:rowOff>1807308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856720" y="24606885"/>
          <a:ext cx="715010" cy="1746250"/>
        </a:xfrm>
        <a:prstGeom prst="rect">
          <a:avLst/>
        </a:prstGeom>
      </xdr:spPr>
    </xdr:pic>
    <xdr:clientData/>
  </xdr:twoCellAnchor>
  <xdr:twoCellAnchor>
    <xdr:from>
      <xdr:col>7</xdr:col>
      <xdr:colOff>708269</xdr:colOff>
      <xdr:row>19</xdr:row>
      <xdr:rowOff>36634</xdr:rowOff>
    </xdr:from>
    <xdr:to>
      <xdr:col>7</xdr:col>
      <xdr:colOff>1420348</xdr:colOff>
      <xdr:row>19</xdr:row>
      <xdr:rowOff>1813053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19890" y="26410920"/>
          <a:ext cx="711835" cy="1776730"/>
        </a:xfrm>
        <a:prstGeom prst="rect">
          <a:avLst/>
        </a:prstGeom>
      </xdr:spPr>
    </xdr:pic>
    <xdr:clientData/>
  </xdr:twoCellAnchor>
  <xdr:twoCellAnchor>
    <xdr:from>
      <xdr:col>7</xdr:col>
      <xdr:colOff>708270</xdr:colOff>
      <xdr:row>20</xdr:row>
      <xdr:rowOff>85482</xdr:rowOff>
    </xdr:from>
    <xdr:to>
      <xdr:col>7</xdr:col>
      <xdr:colOff>1382641</xdr:colOff>
      <xdr:row>20</xdr:row>
      <xdr:rowOff>1742440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819890" y="28288615"/>
          <a:ext cx="674370" cy="1657350"/>
        </a:xfrm>
        <a:prstGeom prst="rect">
          <a:avLst/>
        </a:prstGeom>
      </xdr:spPr>
    </xdr:pic>
    <xdr:clientData/>
  </xdr:twoCellAnchor>
  <xdr:twoCellAnchor>
    <xdr:from>
      <xdr:col>7</xdr:col>
      <xdr:colOff>696058</xdr:colOff>
      <xdr:row>21</xdr:row>
      <xdr:rowOff>24423</xdr:rowOff>
    </xdr:from>
    <xdr:to>
      <xdr:col>7</xdr:col>
      <xdr:colOff>1398744</xdr:colOff>
      <xdr:row>21</xdr:row>
      <xdr:rowOff>1807308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807825" y="30056455"/>
          <a:ext cx="702310" cy="1783080"/>
        </a:xfrm>
        <a:prstGeom prst="rect">
          <a:avLst/>
        </a:prstGeom>
      </xdr:spPr>
    </xdr:pic>
    <xdr:clientData/>
  </xdr:twoCellAnchor>
  <xdr:twoCellAnchor>
    <xdr:from>
      <xdr:col>7</xdr:col>
      <xdr:colOff>488461</xdr:colOff>
      <xdr:row>22</xdr:row>
      <xdr:rowOff>0</xdr:rowOff>
    </xdr:from>
    <xdr:to>
      <xdr:col>7</xdr:col>
      <xdr:colOff>1959561</xdr:colOff>
      <xdr:row>22</xdr:row>
      <xdr:rowOff>1717776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00180" y="31861125"/>
          <a:ext cx="1470660" cy="1717675"/>
        </a:xfrm>
        <a:prstGeom prst="rect">
          <a:avLst/>
        </a:prstGeom>
      </xdr:spPr>
    </xdr:pic>
    <xdr:clientData/>
  </xdr:twoCellAnchor>
  <xdr:twoCellAnchor>
    <xdr:from>
      <xdr:col>7</xdr:col>
      <xdr:colOff>427404</xdr:colOff>
      <xdr:row>23</xdr:row>
      <xdr:rowOff>97693</xdr:rowOff>
    </xdr:from>
    <xdr:to>
      <xdr:col>7</xdr:col>
      <xdr:colOff>1921617</xdr:colOff>
      <xdr:row>23</xdr:row>
      <xdr:rowOff>1654273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539220" y="33787080"/>
          <a:ext cx="1494155" cy="1557020"/>
        </a:xfrm>
        <a:prstGeom prst="rect">
          <a:avLst/>
        </a:prstGeom>
      </xdr:spPr>
    </xdr:pic>
    <xdr:clientData/>
  </xdr:twoCellAnchor>
  <xdr:twoCellAnchor>
    <xdr:from>
      <xdr:col>7</xdr:col>
      <xdr:colOff>305288</xdr:colOff>
      <xdr:row>24</xdr:row>
      <xdr:rowOff>73270</xdr:rowOff>
    </xdr:from>
    <xdr:to>
      <xdr:col>7</xdr:col>
      <xdr:colOff>1904999</xdr:colOff>
      <xdr:row>24</xdr:row>
      <xdr:rowOff>1736969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416665" y="35591750"/>
          <a:ext cx="1599565" cy="1663700"/>
        </a:xfrm>
        <a:prstGeom prst="rect">
          <a:avLst/>
        </a:prstGeom>
      </xdr:spPr>
    </xdr:pic>
    <xdr:clientData/>
  </xdr:twoCellAnchor>
  <xdr:twoCellAnchor>
    <xdr:from>
      <xdr:col>7</xdr:col>
      <xdr:colOff>476250</xdr:colOff>
      <xdr:row>25</xdr:row>
      <xdr:rowOff>122116</xdr:rowOff>
    </xdr:from>
    <xdr:to>
      <xdr:col>7</xdr:col>
      <xdr:colOff>1888196</xdr:colOff>
      <xdr:row>25</xdr:row>
      <xdr:rowOff>1661159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588115" y="37469445"/>
          <a:ext cx="1411605" cy="1538605"/>
        </a:xfrm>
        <a:prstGeom prst="rect">
          <a:avLst/>
        </a:prstGeom>
      </xdr:spPr>
    </xdr:pic>
    <xdr:clientData/>
  </xdr:twoCellAnchor>
  <xdr:twoCellAnchor>
    <xdr:from>
      <xdr:col>7</xdr:col>
      <xdr:colOff>415192</xdr:colOff>
      <xdr:row>26</xdr:row>
      <xdr:rowOff>195386</xdr:rowOff>
    </xdr:from>
    <xdr:to>
      <xdr:col>7</xdr:col>
      <xdr:colOff>2067560</xdr:colOff>
      <xdr:row>26</xdr:row>
      <xdr:rowOff>1740222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526520" y="39371270"/>
          <a:ext cx="1652905" cy="1544955"/>
        </a:xfrm>
        <a:prstGeom prst="rect">
          <a:avLst/>
        </a:prstGeom>
      </xdr:spPr>
    </xdr:pic>
    <xdr:clientData/>
  </xdr:twoCellAnchor>
  <xdr:twoCellAnchor>
    <xdr:from>
      <xdr:col>7</xdr:col>
      <xdr:colOff>488461</xdr:colOff>
      <xdr:row>27</xdr:row>
      <xdr:rowOff>73269</xdr:rowOff>
    </xdr:from>
    <xdr:to>
      <xdr:col>7</xdr:col>
      <xdr:colOff>2137019</xdr:colOff>
      <xdr:row>27</xdr:row>
      <xdr:rowOff>1692029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600180" y="41078150"/>
          <a:ext cx="1648460" cy="1618615"/>
        </a:xfrm>
        <a:prstGeom prst="rect">
          <a:avLst/>
        </a:prstGeom>
      </xdr:spPr>
    </xdr:pic>
    <xdr:clientData/>
  </xdr:twoCellAnchor>
  <xdr:twoCellAnchor>
    <xdr:from>
      <xdr:col>7</xdr:col>
      <xdr:colOff>488461</xdr:colOff>
      <xdr:row>28</xdr:row>
      <xdr:rowOff>122116</xdr:rowOff>
    </xdr:from>
    <xdr:to>
      <xdr:col>7</xdr:col>
      <xdr:colOff>2104194</xdr:colOff>
      <xdr:row>28</xdr:row>
      <xdr:rowOff>1756323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600180" y="42955845"/>
          <a:ext cx="1615440" cy="1633855"/>
        </a:xfrm>
        <a:prstGeom prst="rect">
          <a:avLst/>
        </a:prstGeom>
      </xdr:spPr>
    </xdr:pic>
    <xdr:clientData/>
  </xdr:twoCellAnchor>
  <xdr:twoCellAnchor>
    <xdr:from>
      <xdr:col>7</xdr:col>
      <xdr:colOff>427404</xdr:colOff>
      <xdr:row>29</xdr:row>
      <xdr:rowOff>134328</xdr:rowOff>
    </xdr:from>
    <xdr:to>
      <xdr:col>7</xdr:col>
      <xdr:colOff>2137019</xdr:colOff>
      <xdr:row>29</xdr:row>
      <xdr:rowOff>1812884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539220" y="44796710"/>
          <a:ext cx="1709420" cy="1678305"/>
        </a:xfrm>
        <a:prstGeom prst="rect">
          <a:avLst/>
        </a:prstGeom>
      </xdr:spPr>
    </xdr:pic>
    <xdr:clientData/>
  </xdr:twoCellAnchor>
  <xdr:twoCellAnchor>
    <xdr:from>
      <xdr:col>7</xdr:col>
      <xdr:colOff>476251</xdr:colOff>
      <xdr:row>30</xdr:row>
      <xdr:rowOff>146538</xdr:rowOff>
    </xdr:from>
    <xdr:to>
      <xdr:col>7</xdr:col>
      <xdr:colOff>2112597</xdr:colOff>
      <xdr:row>30</xdr:row>
      <xdr:rowOff>1768467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588115" y="46637575"/>
          <a:ext cx="1635760" cy="1621790"/>
        </a:xfrm>
        <a:prstGeom prst="rect">
          <a:avLst/>
        </a:prstGeom>
      </xdr:spPr>
    </xdr:pic>
    <xdr:clientData/>
  </xdr:twoCellAnchor>
  <xdr:twoCellAnchor>
    <xdr:from>
      <xdr:col>7</xdr:col>
      <xdr:colOff>415192</xdr:colOff>
      <xdr:row>31</xdr:row>
      <xdr:rowOff>109905</xdr:rowOff>
    </xdr:from>
    <xdr:to>
      <xdr:col>7</xdr:col>
      <xdr:colOff>1961151</xdr:colOff>
      <xdr:row>31</xdr:row>
      <xdr:rowOff>1697405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526520" y="48430180"/>
          <a:ext cx="1546225" cy="1587500"/>
        </a:xfrm>
        <a:prstGeom prst="rect">
          <a:avLst/>
        </a:prstGeom>
      </xdr:spPr>
    </xdr:pic>
    <xdr:clientData/>
  </xdr:twoCellAnchor>
  <xdr:twoCellAnchor>
    <xdr:from>
      <xdr:col>7</xdr:col>
      <xdr:colOff>610579</xdr:colOff>
      <xdr:row>32</xdr:row>
      <xdr:rowOff>158750</xdr:rowOff>
    </xdr:from>
    <xdr:to>
      <xdr:col>7</xdr:col>
      <xdr:colOff>2057294</xdr:colOff>
      <xdr:row>32</xdr:row>
      <xdr:rowOff>1654273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722100" y="50307875"/>
          <a:ext cx="1446530" cy="1495425"/>
        </a:xfrm>
        <a:prstGeom prst="rect">
          <a:avLst/>
        </a:prstGeom>
      </xdr:spPr>
    </xdr:pic>
    <xdr:clientData/>
  </xdr:twoCellAnchor>
  <xdr:twoCellAnchor>
    <xdr:from>
      <xdr:col>7</xdr:col>
      <xdr:colOff>500674</xdr:colOff>
      <xdr:row>33</xdr:row>
      <xdr:rowOff>134327</xdr:rowOff>
    </xdr:from>
    <xdr:to>
      <xdr:col>7</xdr:col>
      <xdr:colOff>2002693</xdr:colOff>
      <xdr:row>33</xdr:row>
      <xdr:rowOff>1731068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612245" y="52111910"/>
          <a:ext cx="1501775" cy="1597025"/>
        </a:xfrm>
        <a:prstGeom prst="rect">
          <a:avLst/>
        </a:prstGeom>
      </xdr:spPr>
    </xdr:pic>
    <xdr:clientData/>
  </xdr:twoCellAnchor>
  <xdr:twoCellAnchor>
    <xdr:from>
      <xdr:col>7</xdr:col>
      <xdr:colOff>366347</xdr:colOff>
      <xdr:row>34</xdr:row>
      <xdr:rowOff>97692</xdr:rowOff>
    </xdr:from>
    <xdr:to>
      <xdr:col>7</xdr:col>
      <xdr:colOff>1772571</xdr:colOff>
      <xdr:row>34</xdr:row>
      <xdr:rowOff>1779074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77625" y="53903880"/>
          <a:ext cx="1406525" cy="1681480"/>
        </a:xfrm>
        <a:prstGeom prst="rect">
          <a:avLst/>
        </a:prstGeom>
      </xdr:spPr>
    </xdr:pic>
    <xdr:clientData/>
  </xdr:twoCellAnchor>
  <xdr:twoCellAnchor>
    <xdr:from>
      <xdr:col>7</xdr:col>
      <xdr:colOff>366346</xdr:colOff>
      <xdr:row>36</xdr:row>
      <xdr:rowOff>146537</xdr:rowOff>
    </xdr:from>
    <xdr:to>
      <xdr:col>7</xdr:col>
      <xdr:colOff>1742440</xdr:colOff>
      <xdr:row>36</xdr:row>
      <xdr:rowOff>1715840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477625" y="57610375"/>
          <a:ext cx="1376680" cy="1569720"/>
        </a:xfrm>
        <a:prstGeom prst="rect">
          <a:avLst/>
        </a:prstGeom>
      </xdr:spPr>
    </xdr:pic>
    <xdr:clientData/>
  </xdr:twoCellAnchor>
  <xdr:twoCellAnchor>
    <xdr:from>
      <xdr:col>7</xdr:col>
      <xdr:colOff>415193</xdr:colOff>
      <xdr:row>35</xdr:row>
      <xdr:rowOff>73269</xdr:rowOff>
    </xdr:from>
    <xdr:to>
      <xdr:col>7</xdr:col>
      <xdr:colOff>1815709</xdr:colOff>
      <xdr:row>35</xdr:row>
      <xdr:rowOff>1725636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526520" y="55708550"/>
          <a:ext cx="1400810" cy="165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8"/>
  <sheetViews>
    <sheetView tabSelected="1" topLeftCell="A19" zoomScale="55" zoomScaleNormal="55" workbookViewId="0">
      <selection activeCell="Q27" sqref="Q27"/>
    </sheetView>
  </sheetViews>
  <sheetFormatPr defaultColWidth="9.28515625" defaultRowHeight="15.6" x14ac:dyDescent="0.2"/>
  <cols>
    <col min="1" max="2" width="29.140625" style="2" customWidth="1"/>
    <col min="3" max="3" width="50.85546875" style="2" customWidth="1"/>
    <col min="4" max="4" width="27" style="2" customWidth="1"/>
    <col min="5" max="5" width="20.28515625" style="3" customWidth="1"/>
    <col min="6" max="6" width="22.7109375" style="2" customWidth="1"/>
    <col min="7" max="7" width="15.28515625" style="2" customWidth="1"/>
    <col min="8" max="8" width="47.28515625" style="2" customWidth="1"/>
    <col min="9" max="9" width="55.42578125" style="2" customWidth="1"/>
    <col min="10" max="10" width="18" style="4" customWidth="1"/>
    <col min="11" max="11" width="24" style="5" customWidth="1"/>
    <col min="12" max="16384" width="9.28515625" style="2"/>
  </cols>
  <sheetData>
    <row r="1" spans="1:11" x14ac:dyDescent="0.2">
      <c r="B1" s="16" t="s">
        <v>0</v>
      </c>
      <c r="C1" s="16"/>
      <c r="D1" s="16"/>
      <c r="E1" s="16"/>
      <c r="F1" s="16"/>
      <c r="G1" s="16"/>
    </row>
    <row r="2" spans="1:11" x14ac:dyDescent="0.2">
      <c r="A2" s="2" t="s">
        <v>1</v>
      </c>
      <c r="B2" s="2">
        <v>2267</v>
      </c>
    </row>
    <row r="3" spans="1:11" x14ac:dyDescent="0.2">
      <c r="A3" s="2" t="s">
        <v>2</v>
      </c>
      <c r="B3" s="2" t="s">
        <v>3</v>
      </c>
    </row>
    <row r="4" spans="1:11" x14ac:dyDescent="0.2">
      <c r="A4" s="2" t="s">
        <v>4</v>
      </c>
      <c r="B4" s="2" t="s">
        <v>5</v>
      </c>
    </row>
    <row r="5" spans="1:11" x14ac:dyDescent="0.2">
      <c r="J5" s="12"/>
    </row>
    <row r="6" spans="1:11" s="1" customFormat="1" ht="124.8" x14ac:dyDescent="0.2">
      <c r="A6" s="6" t="s">
        <v>6</v>
      </c>
      <c r="B6" s="7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13" t="s">
        <v>12</v>
      </c>
      <c r="K6" s="13" t="s">
        <v>15</v>
      </c>
    </row>
    <row r="7" spans="1:11" ht="144" customHeight="1" x14ac:dyDescent="0.2">
      <c r="A7" s="6" t="s">
        <v>16</v>
      </c>
      <c r="B7" s="7">
        <v>506085</v>
      </c>
      <c r="C7" s="7" t="s">
        <v>17</v>
      </c>
      <c r="D7" s="7" t="s">
        <v>18</v>
      </c>
      <c r="E7" s="7" t="s">
        <v>19</v>
      </c>
      <c r="F7" s="7" t="s">
        <v>20</v>
      </c>
      <c r="G7" s="7">
        <v>480</v>
      </c>
      <c r="H7" s="9"/>
      <c r="I7" s="9" t="str">
        <f>_xlfn.DISPIMG("ID_257CF9856F75495AA90598A63FB2B0B8",1)</f>
        <v>=DISPIMG("ID_257CF9856F75495AA90598A63FB2B0B8",1)</v>
      </c>
      <c r="J7" s="4">
        <v>20</v>
      </c>
      <c r="K7" s="4" t="s">
        <v>21</v>
      </c>
    </row>
    <row r="8" spans="1:11" ht="144" customHeight="1" x14ac:dyDescent="0.2">
      <c r="A8" s="6" t="s">
        <v>22</v>
      </c>
      <c r="B8" s="7">
        <v>506084</v>
      </c>
      <c r="C8" s="7" t="s">
        <v>17</v>
      </c>
      <c r="D8" s="7" t="s">
        <v>23</v>
      </c>
      <c r="E8" s="7" t="s">
        <v>19</v>
      </c>
      <c r="F8" s="7" t="s">
        <v>24</v>
      </c>
      <c r="G8" s="7">
        <v>480</v>
      </c>
      <c r="H8" s="9"/>
      <c r="I8" s="9" t="str">
        <f>_xlfn.DISPIMG("ID_4A8361265FC9478AB866867F59A0618F",1)</f>
        <v>=DISPIMG("ID_4A8361265FC9478AB866867F59A0618F",1)</v>
      </c>
      <c r="J8" s="4">
        <v>20</v>
      </c>
      <c r="K8" s="4" t="s">
        <v>21</v>
      </c>
    </row>
    <row r="9" spans="1:11" ht="144" customHeight="1" x14ac:dyDescent="0.2">
      <c r="A9" s="6" t="s">
        <v>25</v>
      </c>
      <c r="B9" s="7">
        <v>506083</v>
      </c>
      <c r="C9" s="7" t="s">
        <v>17</v>
      </c>
      <c r="D9" s="7" t="s">
        <v>26</v>
      </c>
      <c r="E9" s="7" t="s">
        <v>19</v>
      </c>
      <c r="F9" s="7" t="s">
        <v>27</v>
      </c>
      <c r="G9" s="7">
        <v>480</v>
      </c>
      <c r="H9" s="9"/>
      <c r="I9" s="9" t="str">
        <f>_xlfn.DISPIMG("ID_C5E18FCFA6DB4ADD94888BAAE8A94801",1)</f>
        <v>=DISPIMG("ID_C5E18FCFA6DB4ADD94888BAAE8A94801",1)</v>
      </c>
      <c r="J9" s="4">
        <v>20</v>
      </c>
      <c r="K9" s="4" t="s">
        <v>21</v>
      </c>
    </row>
    <row r="10" spans="1:11" ht="144" customHeight="1" x14ac:dyDescent="0.2">
      <c r="A10" s="6" t="s">
        <v>28</v>
      </c>
      <c r="B10" s="7">
        <v>506082</v>
      </c>
      <c r="C10" s="7" t="s">
        <v>17</v>
      </c>
      <c r="D10" s="7" t="s">
        <v>29</v>
      </c>
      <c r="E10" s="7" t="s">
        <v>19</v>
      </c>
      <c r="F10" s="7" t="s">
        <v>30</v>
      </c>
      <c r="G10" s="7">
        <v>480</v>
      </c>
      <c r="H10" s="9"/>
      <c r="I10" s="9" t="str">
        <f>_xlfn.DISPIMG("ID_DD158B673BF4447EAC37781298230404",1)</f>
        <v>=DISPIMG("ID_DD158B673BF4447EAC37781298230404",1)</v>
      </c>
      <c r="J10" s="4">
        <v>20</v>
      </c>
      <c r="K10" s="4" t="s">
        <v>21</v>
      </c>
    </row>
    <row r="11" spans="1:11" ht="144" customHeight="1" x14ac:dyDescent="0.2">
      <c r="A11" s="6" t="s">
        <v>31</v>
      </c>
      <c r="B11" s="7">
        <v>506081</v>
      </c>
      <c r="C11" s="7" t="s">
        <v>32</v>
      </c>
      <c r="D11" s="7" t="s">
        <v>33</v>
      </c>
      <c r="E11" s="7" t="s">
        <v>19</v>
      </c>
      <c r="F11" s="7" t="s">
        <v>27</v>
      </c>
      <c r="G11" s="7">
        <v>480</v>
      </c>
      <c r="H11" s="9"/>
      <c r="I11" s="9" t="str">
        <f>_xlfn.DISPIMG("ID_841FDA5022FD49E482C8FECB32F18DE3",1)</f>
        <v>=DISPIMG("ID_841FDA5022FD49E482C8FECB32F18DE3",1)</v>
      </c>
      <c r="J11" s="4">
        <v>20</v>
      </c>
      <c r="K11" s="4" t="s">
        <v>21</v>
      </c>
    </row>
    <row r="12" spans="1:11" ht="144" customHeight="1" x14ac:dyDescent="0.2">
      <c r="A12" s="6" t="s">
        <v>34</v>
      </c>
      <c r="B12" s="7">
        <v>506080</v>
      </c>
      <c r="C12" s="7" t="s">
        <v>35</v>
      </c>
      <c r="D12" s="7" t="s">
        <v>36</v>
      </c>
      <c r="E12" s="7" t="s">
        <v>19</v>
      </c>
      <c r="F12" s="7" t="s">
        <v>37</v>
      </c>
      <c r="G12" s="7">
        <v>480</v>
      </c>
      <c r="H12" s="9"/>
      <c r="I12" s="9" t="str">
        <f>_xlfn.DISPIMG("ID_47F43D8FB28546AA8C6B4C6F681854B9",1)</f>
        <v>=DISPIMG("ID_47F43D8FB28546AA8C6B4C6F681854B9",1)</v>
      </c>
      <c r="J12" s="4">
        <v>20</v>
      </c>
      <c r="K12" s="4" t="s">
        <v>21</v>
      </c>
    </row>
    <row r="13" spans="1:11" ht="144" customHeight="1" x14ac:dyDescent="0.2">
      <c r="A13" s="6" t="s">
        <v>38</v>
      </c>
      <c r="B13" s="7">
        <v>506079</v>
      </c>
      <c r="C13" s="7" t="s">
        <v>35</v>
      </c>
      <c r="D13" s="7" t="s">
        <v>39</v>
      </c>
      <c r="E13" s="7" t="s">
        <v>19</v>
      </c>
      <c r="F13" s="7" t="s">
        <v>40</v>
      </c>
      <c r="G13" s="7">
        <v>480</v>
      </c>
      <c r="H13" s="9"/>
      <c r="I13" s="9" t="str">
        <f>_xlfn.DISPIMG("ID_4C7FE8D197E142B28CE5CBDE5DC375AA",1)</f>
        <v>=DISPIMG("ID_4C7FE8D197E142B28CE5CBDE5DC375AA",1)</v>
      </c>
      <c r="J13" s="4">
        <v>20</v>
      </c>
      <c r="K13" s="4" t="s">
        <v>21</v>
      </c>
    </row>
    <row r="14" spans="1:11" ht="144" customHeight="1" x14ac:dyDescent="0.2">
      <c r="A14" s="6" t="s">
        <v>41</v>
      </c>
      <c r="B14" s="7">
        <v>506078</v>
      </c>
      <c r="C14" s="7" t="s">
        <v>35</v>
      </c>
      <c r="D14" s="7" t="s">
        <v>42</v>
      </c>
      <c r="E14" s="7" t="s">
        <v>19</v>
      </c>
      <c r="F14" s="7" t="s">
        <v>43</v>
      </c>
      <c r="G14" s="7">
        <v>480</v>
      </c>
      <c r="H14" s="9"/>
      <c r="I14" s="9" t="str">
        <f>_xlfn.DISPIMG("ID_01FA2951B4994C0F8344E528812FFA1A",1)</f>
        <v>=DISPIMG("ID_01FA2951B4994C0F8344E528812FFA1A",1)</v>
      </c>
      <c r="J14" s="4">
        <v>20</v>
      </c>
      <c r="K14" s="4" t="s">
        <v>21</v>
      </c>
    </row>
    <row r="15" spans="1:11" s="20" customFormat="1" ht="144" customHeight="1" x14ac:dyDescent="0.2">
      <c r="A15" s="17" t="s">
        <v>44</v>
      </c>
      <c r="B15" s="18">
        <v>506077</v>
      </c>
      <c r="C15" s="18" t="s">
        <v>45</v>
      </c>
      <c r="D15" s="18" t="s">
        <v>46</v>
      </c>
      <c r="E15" s="18" t="s">
        <v>19</v>
      </c>
      <c r="F15" s="18" t="s">
        <v>47</v>
      </c>
      <c r="G15" s="18">
        <v>480</v>
      </c>
      <c r="H15" s="19"/>
      <c r="I15" s="19" t="str">
        <f>_xlfn.DISPIMG("ID_A90EB83212DF4DC49F65DA1EBC126875",1)</f>
        <v>=DISPIMG("ID_A90EB83212DF4DC49F65DA1EBC126875",1)</v>
      </c>
      <c r="J15" s="19">
        <v>20</v>
      </c>
      <c r="K15" s="19" t="s">
        <v>48</v>
      </c>
    </row>
    <row r="16" spans="1:11" s="20" customFormat="1" ht="144" customHeight="1" x14ac:dyDescent="0.2">
      <c r="A16" s="17" t="s">
        <v>49</v>
      </c>
      <c r="B16" s="18">
        <v>506076</v>
      </c>
      <c r="C16" s="18" t="s">
        <v>45</v>
      </c>
      <c r="D16" s="18" t="s">
        <v>50</v>
      </c>
      <c r="E16" s="18" t="s">
        <v>19</v>
      </c>
      <c r="F16" s="18" t="s">
        <v>24</v>
      </c>
      <c r="G16" s="18">
        <v>480</v>
      </c>
      <c r="H16" s="19"/>
      <c r="I16" s="19" t="str">
        <f>_xlfn.DISPIMG("ID_F8D0EEF6D6AC4552AD689759D99B74E4",1)</f>
        <v>=DISPIMG("ID_F8D0EEF6D6AC4552AD689759D99B74E4",1)</v>
      </c>
      <c r="J16" s="19">
        <v>20</v>
      </c>
      <c r="K16" s="19" t="s">
        <v>48</v>
      </c>
    </row>
    <row r="17" spans="1:11" s="20" customFormat="1" ht="144" customHeight="1" x14ac:dyDescent="0.2">
      <c r="A17" s="21" t="s">
        <v>51</v>
      </c>
      <c r="B17" s="18">
        <v>506075</v>
      </c>
      <c r="C17" s="18" t="s">
        <v>45</v>
      </c>
      <c r="D17" s="18" t="s">
        <v>52</v>
      </c>
      <c r="E17" s="18" t="s">
        <v>19</v>
      </c>
      <c r="F17" s="18" t="s">
        <v>53</v>
      </c>
      <c r="G17" s="18">
        <v>480</v>
      </c>
      <c r="H17" s="19"/>
      <c r="I17" s="19" t="str">
        <f>_xlfn.DISPIMG("ID_B1CD6FF36BCD485D9F5E0FDA2B21D8AB",1)</f>
        <v>=DISPIMG("ID_B1CD6FF36BCD485D9F5E0FDA2B21D8AB",1)</v>
      </c>
      <c r="J17" s="19">
        <v>20</v>
      </c>
      <c r="K17" s="19" t="s">
        <v>48</v>
      </c>
    </row>
    <row r="18" spans="1:11" s="20" customFormat="1" ht="144" customHeight="1" x14ac:dyDescent="0.2">
      <c r="A18" s="21" t="s">
        <v>54</v>
      </c>
      <c r="B18" s="18">
        <v>506074</v>
      </c>
      <c r="C18" s="18" t="s">
        <v>45</v>
      </c>
      <c r="D18" s="18" t="s">
        <v>55</v>
      </c>
      <c r="E18" s="18" t="s">
        <v>19</v>
      </c>
      <c r="F18" s="18" t="s">
        <v>56</v>
      </c>
      <c r="G18" s="18">
        <v>480</v>
      </c>
      <c r="H18" s="19"/>
      <c r="I18" s="19" t="str">
        <f>_xlfn.DISPIMG("ID_8BCCB2C6483A4147939D28F375D0C859",1)</f>
        <v>=DISPIMG("ID_8BCCB2C6483A4147939D28F375D0C859",1)</v>
      </c>
      <c r="J18" s="19">
        <v>20</v>
      </c>
      <c r="K18" s="19" t="s">
        <v>48</v>
      </c>
    </row>
    <row r="19" spans="1:11" ht="144" customHeight="1" x14ac:dyDescent="0.2">
      <c r="A19" s="10" t="s">
        <v>57</v>
      </c>
      <c r="B19" s="7">
        <v>506073</v>
      </c>
      <c r="C19" s="7" t="s">
        <v>45</v>
      </c>
      <c r="D19" s="7" t="s">
        <v>58</v>
      </c>
      <c r="E19" s="7" t="s">
        <v>19</v>
      </c>
      <c r="F19" s="7" t="s">
        <v>56</v>
      </c>
      <c r="G19" s="7">
        <v>480</v>
      </c>
      <c r="H19" s="9"/>
      <c r="I19" s="9" t="str">
        <f>_xlfn.DISPIMG("ID_496D59C3881E435D811E5F036B7F792E",1)</f>
        <v>=DISPIMG("ID_496D59C3881E435D811E5F036B7F792E",1)</v>
      </c>
      <c r="J19" s="4">
        <v>20</v>
      </c>
      <c r="K19" s="4" t="s">
        <v>21</v>
      </c>
    </row>
    <row r="20" spans="1:11" ht="144" customHeight="1" x14ac:dyDescent="0.2">
      <c r="A20" s="10" t="s">
        <v>59</v>
      </c>
      <c r="B20" s="7">
        <v>506072</v>
      </c>
      <c r="C20" s="7" t="s">
        <v>45</v>
      </c>
      <c r="D20" s="7" t="s">
        <v>60</v>
      </c>
      <c r="E20" s="7" t="s">
        <v>19</v>
      </c>
      <c r="F20" s="7" t="s">
        <v>61</v>
      </c>
      <c r="G20" s="7">
        <v>480</v>
      </c>
      <c r="H20" s="9"/>
      <c r="I20" s="9" t="str">
        <f>_xlfn.DISPIMG("ID_B15A34CAEA184F38A5EBEBD26B47EE08",1)</f>
        <v>=DISPIMG("ID_B15A34CAEA184F38A5EBEBD26B47EE08",1)</v>
      </c>
      <c r="J20" s="4">
        <v>20</v>
      </c>
      <c r="K20" s="4" t="s">
        <v>21</v>
      </c>
    </row>
    <row r="21" spans="1:11" ht="144" customHeight="1" x14ac:dyDescent="0.2">
      <c r="A21" s="10" t="s">
        <v>62</v>
      </c>
      <c r="B21" s="7">
        <v>506071</v>
      </c>
      <c r="C21" s="7" t="s">
        <v>45</v>
      </c>
      <c r="D21" s="7" t="s">
        <v>63</v>
      </c>
      <c r="E21" s="7" t="s">
        <v>19</v>
      </c>
      <c r="F21" s="7" t="s">
        <v>64</v>
      </c>
      <c r="G21" s="11">
        <v>504</v>
      </c>
      <c r="H21" s="9"/>
      <c r="I21" s="9" t="str">
        <f>_xlfn.DISPIMG("ID_21BB2FF651A4484F8EBD4FF8D1BF8737",1)</f>
        <v>=DISPIMG("ID_21BB2FF651A4484F8EBD4FF8D1BF8737",1)</v>
      </c>
      <c r="J21" s="4">
        <v>21</v>
      </c>
      <c r="K21" s="4" t="s">
        <v>21</v>
      </c>
    </row>
    <row r="22" spans="1:11" ht="144" customHeight="1" x14ac:dyDescent="0.2">
      <c r="A22" s="10" t="s">
        <v>65</v>
      </c>
      <c r="B22" s="7">
        <v>506070</v>
      </c>
      <c r="C22" s="7" t="s">
        <v>45</v>
      </c>
      <c r="D22" s="7" t="s">
        <v>66</v>
      </c>
      <c r="E22" s="7" t="s">
        <v>19</v>
      </c>
      <c r="F22" s="7" t="s">
        <v>43</v>
      </c>
      <c r="G22" s="7">
        <v>480</v>
      </c>
      <c r="H22" s="9"/>
      <c r="I22" s="9" t="str">
        <f>_xlfn.DISPIMG("ID_ED15EDF195DE4C90A02B59B0C25BF422",1)</f>
        <v>=DISPIMG("ID_ED15EDF195DE4C90A02B59B0C25BF422",1)</v>
      </c>
      <c r="J22" s="4">
        <v>20</v>
      </c>
      <c r="K22" s="4" t="s">
        <v>21</v>
      </c>
    </row>
    <row r="23" spans="1:11" ht="144" customHeight="1" x14ac:dyDescent="0.2">
      <c r="A23" s="10" t="s">
        <v>67</v>
      </c>
      <c r="B23" s="7">
        <v>506100</v>
      </c>
      <c r="C23" s="7" t="s">
        <v>68</v>
      </c>
      <c r="D23" s="7" t="s">
        <v>69</v>
      </c>
      <c r="E23" s="7" t="s">
        <v>19</v>
      </c>
      <c r="F23" s="7" t="s">
        <v>64</v>
      </c>
      <c r="G23" s="7">
        <v>480</v>
      </c>
      <c r="H23" s="9"/>
      <c r="I23" s="9" t="str">
        <f>_xlfn.DISPIMG("ID_0E4DEDF737F942E28BCB08D15F8E47FD",1)</f>
        <v>=DISPIMG("ID_0E4DEDF737F942E28BCB08D15F8E47FD",1)</v>
      </c>
      <c r="J23" s="4">
        <v>20</v>
      </c>
      <c r="K23" s="4" t="s">
        <v>21</v>
      </c>
    </row>
    <row r="24" spans="1:11" ht="144" customHeight="1" x14ac:dyDescent="0.2">
      <c r="A24" s="10" t="s">
        <v>70</v>
      </c>
      <c r="B24" s="7">
        <v>506099</v>
      </c>
      <c r="C24" s="7" t="s">
        <v>68</v>
      </c>
      <c r="D24" s="7" t="s">
        <v>71</v>
      </c>
      <c r="E24" s="7" t="s">
        <v>19</v>
      </c>
      <c r="F24" s="7" t="s">
        <v>61</v>
      </c>
      <c r="G24" s="7">
        <v>480</v>
      </c>
      <c r="H24" s="9"/>
      <c r="I24" s="9" t="str">
        <f>_xlfn.DISPIMG("ID_630B023B01B14915B292EDC74BC9321F",1)</f>
        <v>=DISPIMG("ID_630B023B01B14915B292EDC74BC9321F",1)</v>
      </c>
      <c r="J24" s="4">
        <v>20</v>
      </c>
      <c r="K24" s="4" t="s">
        <v>21</v>
      </c>
    </row>
    <row r="25" spans="1:11" ht="144" customHeight="1" x14ac:dyDescent="0.2">
      <c r="A25" s="10" t="s">
        <v>72</v>
      </c>
      <c r="B25" s="7">
        <v>506098</v>
      </c>
      <c r="C25" s="7" t="s">
        <v>68</v>
      </c>
      <c r="D25" s="7" t="s">
        <v>73</v>
      </c>
      <c r="E25" s="7" t="s">
        <v>19</v>
      </c>
      <c r="F25" s="7" t="s">
        <v>40</v>
      </c>
      <c r="G25" s="7">
        <v>480</v>
      </c>
      <c r="H25" s="9"/>
      <c r="I25" s="9" t="str">
        <f>_xlfn.DISPIMG("ID_F95CA1E26DA449AE808210A1EDEAFFB2",1)</f>
        <v>=DISPIMG("ID_F95CA1E26DA449AE808210A1EDEAFFB2",1)</v>
      </c>
      <c r="J25" s="4">
        <v>20</v>
      </c>
      <c r="K25" s="4" t="s">
        <v>21</v>
      </c>
    </row>
    <row r="26" spans="1:11" ht="144" customHeight="1" x14ac:dyDescent="0.2">
      <c r="A26" s="10" t="s">
        <v>74</v>
      </c>
      <c r="B26" s="7">
        <v>506097</v>
      </c>
      <c r="C26" s="7" t="s">
        <v>75</v>
      </c>
      <c r="D26" s="7" t="s">
        <v>76</v>
      </c>
      <c r="E26" s="7" t="s">
        <v>19</v>
      </c>
      <c r="F26" s="7" t="s">
        <v>43</v>
      </c>
      <c r="G26" s="7">
        <v>480</v>
      </c>
      <c r="H26" s="9"/>
      <c r="I26" s="9" t="str">
        <f>_xlfn.DISPIMG("ID_A923416F11C046F5ACD1CAC3D5A8A4E7",1)</f>
        <v>=DISPIMG("ID_A923416F11C046F5ACD1CAC3D5A8A4E7",1)</v>
      </c>
      <c r="J26" s="4">
        <v>20</v>
      </c>
      <c r="K26" s="4" t="s">
        <v>21</v>
      </c>
    </row>
    <row r="27" spans="1:11" s="20" customFormat="1" ht="144" customHeight="1" x14ac:dyDescent="0.2">
      <c r="A27" s="21" t="s">
        <v>77</v>
      </c>
      <c r="B27" s="18">
        <v>506096</v>
      </c>
      <c r="C27" s="18" t="s">
        <v>78</v>
      </c>
      <c r="D27" s="18" t="s">
        <v>79</v>
      </c>
      <c r="E27" s="18" t="s">
        <v>19</v>
      </c>
      <c r="F27" s="18" t="s">
        <v>20</v>
      </c>
      <c r="G27" s="18">
        <v>480</v>
      </c>
      <c r="H27" s="19"/>
      <c r="I27" s="19" t="str">
        <f>_xlfn.DISPIMG("ID_699224EA2D524F8F9C19349CB44506A7",1)</f>
        <v>=DISPIMG("ID_699224EA2D524F8F9C19349CB44506A7",1)</v>
      </c>
      <c r="J27" s="19">
        <v>20</v>
      </c>
      <c r="K27" s="19" t="s">
        <v>48</v>
      </c>
    </row>
    <row r="28" spans="1:11" s="20" customFormat="1" ht="144" customHeight="1" x14ac:dyDescent="0.2">
      <c r="A28" s="21" t="s">
        <v>80</v>
      </c>
      <c r="B28" s="18">
        <v>506095</v>
      </c>
      <c r="C28" s="18" t="s">
        <v>78</v>
      </c>
      <c r="D28" s="18" t="s">
        <v>81</v>
      </c>
      <c r="E28" s="18" t="s">
        <v>19</v>
      </c>
      <c r="F28" s="18" t="s">
        <v>82</v>
      </c>
      <c r="G28" s="18">
        <v>480</v>
      </c>
      <c r="H28" s="19"/>
      <c r="I28" s="19" t="str">
        <f>_xlfn.DISPIMG("ID_6CE3F5BD7A0E44639CD73A1B93F6E3F2",1)</f>
        <v>=DISPIMG("ID_6CE3F5BD7A0E44639CD73A1B93F6E3F2",1)</v>
      </c>
      <c r="J28" s="19">
        <v>20</v>
      </c>
      <c r="K28" s="19" t="s">
        <v>48</v>
      </c>
    </row>
    <row r="29" spans="1:11" s="20" customFormat="1" ht="144" customHeight="1" x14ac:dyDescent="0.2">
      <c r="A29" s="21" t="s">
        <v>83</v>
      </c>
      <c r="B29" s="18">
        <v>506094</v>
      </c>
      <c r="C29" s="18" t="s">
        <v>78</v>
      </c>
      <c r="D29" s="18" t="s">
        <v>84</v>
      </c>
      <c r="E29" s="18" t="s">
        <v>19</v>
      </c>
      <c r="F29" s="18" t="s">
        <v>61</v>
      </c>
      <c r="G29" s="18">
        <v>480</v>
      </c>
      <c r="H29" s="19"/>
      <c r="I29" s="19" t="str">
        <f>_xlfn.DISPIMG("ID_10CC58C21A4B400394D1F7BD495AA2C6",1)</f>
        <v>=DISPIMG("ID_10CC58C21A4B400394D1F7BD495AA2C6",1)</v>
      </c>
      <c r="J29" s="19">
        <v>20</v>
      </c>
      <c r="K29" s="19" t="s">
        <v>48</v>
      </c>
    </row>
    <row r="30" spans="1:11" s="20" customFormat="1" ht="144" customHeight="1" x14ac:dyDescent="0.2">
      <c r="A30" s="21" t="s">
        <v>85</v>
      </c>
      <c r="B30" s="18">
        <v>506093</v>
      </c>
      <c r="C30" s="18" t="s">
        <v>78</v>
      </c>
      <c r="D30" s="18" t="s">
        <v>86</v>
      </c>
      <c r="E30" s="18" t="s">
        <v>19</v>
      </c>
      <c r="F30" s="18" t="s">
        <v>43</v>
      </c>
      <c r="G30" s="18">
        <v>480</v>
      </c>
      <c r="H30" s="19"/>
      <c r="I30" s="19" t="str">
        <f>_xlfn.DISPIMG("ID_BC904CD24DAE4F5E86E398274843002F",1)</f>
        <v>=DISPIMG("ID_BC904CD24DAE4F5E86E398274843002F",1)</v>
      </c>
      <c r="J30" s="19">
        <v>20</v>
      </c>
      <c r="K30" s="19" t="s">
        <v>48</v>
      </c>
    </row>
    <row r="31" spans="1:11" ht="144" customHeight="1" x14ac:dyDescent="0.2">
      <c r="A31" s="6" t="s">
        <v>87</v>
      </c>
      <c r="B31" s="7">
        <v>506092</v>
      </c>
      <c r="C31" s="7" t="s">
        <v>88</v>
      </c>
      <c r="D31" s="7" t="s">
        <v>89</v>
      </c>
      <c r="E31" s="7" t="s">
        <v>19</v>
      </c>
      <c r="F31" s="7" t="s">
        <v>27</v>
      </c>
      <c r="G31" s="7">
        <v>480</v>
      </c>
      <c r="H31" s="9"/>
      <c r="I31" s="9" t="str">
        <f>_xlfn.DISPIMG("ID_3B9416CE221A401AB67C4CF96B4C6380",1)</f>
        <v>=DISPIMG("ID_3B9416CE221A401AB67C4CF96B4C6380",1)</v>
      </c>
      <c r="J31" s="4">
        <v>20</v>
      </c>
      <c r="K31" s="4" t="s">
        <v>90</v>
      </c>
    </row>
    <row r="32" spans="1:11" ht="144" customHeight="1" x14ac:dyDescent="0.2">
      <c r="A32" s="10" t="s">
        <v>91</v>
      </c>
      <c r="B32" s="7">
        <v>506091</v>
      </c>
      <c r="C32" s="7" t="s">
        <v>92</v>
      </c>
      <c r="D32" s="7" t="s">
        <v>93</v>
      </c>
      <c r="E32" s="7" t="s">
        <v>19</v>
      </c>
      <c r="F32" s="7" t="s">
        <v>37</v>
      </c>
      <c r="G32" s="7">
        <v>480</v>
      </c>
      <c r="H32" s="9"/>
      <c r="I32" s="9" t="str">
        <f>_xlfn.DISPIMG("ID_E472F9F531C649649E8E4ADB9370C003",1)</f>
        <v>=DISPIMG("ID_E472F9F531C649649E8E4ADB9370C003",1)</v>
      </c>
      <c r="J32" s="4">
        <v>20</v>
      </c>
      <c r="K32" s="4" t="s">
        <v>90</v>
      </c>
    </row>
    <row r="33" spans="1:11" ht="144" customHeight="1" x14ac:dyDescent="0.2">
      <c r="A33" s="10" t="s">
        <v>94</v>
      </c>
      <c r="B33" s="7">
        <v>506090</v>
      </c>
      <c r="C33" s="7" t="s">
        <v>88</v>
      </c>
      <c r="D33" s="7" t="s">
        <v>95</v>
      </c>
      <c r="E33" s="7" t="s">
        <v>19</v>
      </c>
      <c r="F33" s="7" t="s">
        <v>64</v>
      </c>
      <c r="G33" s="7">
        <v>480</v>
      </c>
      <c r="H33" s="9"/>
      <c r="I33" s="9" t="str">
        <f>_xlfn.DISPIMG("ID_E059C205AB47494B8B37D230EDD2635B",1)</f>
        <v>=DISPIMG("ID_E059C205AB47494B8B37D230EDD2635B",1)</v>
      </c>
      <c r="J33" s="4">
        <v>20</v>
      </c>
      <c r="K33" s="4" t="s">
        <v>90</v>
      </c>
    </row>
    <row r="34" spans="1:11" ht="144" customHeight="1" x14ac:dyDescent="0.2">
      <c r="A34" s="10" t="s">
        <v>96</v>
      </c>
      <c r="B34" s="7">
        <v>506089</v>
      </c>
      <c r="C34" s="7" t="s">
        <v>88</v>
      </c>
      <c r="D34" s="7" t="s">
        <v>97</v>
      </c>
      <c r="E34" s="7" t="s">
        <v>19</v>
      </c>
      <c r="F34" s="7" t="s">
        <v>40</v>
      </c>
      <c r="G34" s="7">
        <v>480</v>
      </c>
      <c r="H34" s="9"/>
      <c r="I34" s="9" t="str">
        <f>_xlfn.DISPIMG("ID_E68AADE9AA2B4546B257D042DDB3D3CA",1)</f>
        <v>=DISPIMG("ID_E68AADE9AA2B4546B257D042DDB3D3CA",1)</v>
      </c>
      <c r="J34" s="4">
        <v>20</v>
      </c>
      <c r="K34" s="4" t="s">
        <v>90</v>
      </c>
    </row>
    <row r="35" spans="1:11" ht="144" customHeight="1" x14ac:dyDescent="0.2">
      <c r="A35" s="10" t="s">
        <v>98</v>
      </c>
      <c r="B35" s="7">
        <v>506088</v>
      </c>
      <c r="C35" s="7" t="s">
        <v>99</v>
      </c>
      <c r="D35" s="7" t="s">
        <v>100</v>
      </c>
      <c r="E35" s="7" t="s">
        <v>19</v>
      </c>
      <c r="F35" s="7" t="s">
        <v>101</v>
      </c>
      <c r="G35" s="7">
        <v>480</v>
      </c>
      <c r="H35" s="9"/>
      <c r="I35" s="9" t="str">
        <f>_xlfn.DISPIMG("ID_026445AD73174BD4801DF8DDF3C52DBF",1)</f>
        <v>=DISPIMG("ID_026445AD73174BD4801DF8DDF3C52DBF",1)</v>
      </c>
      <c r="J35" s="4">
        <v>20</v>
      </c>
      <c r="K35" s="4" t="s">
        <v>21</v>
      </c>
    </row>
    <row r="36" spans="1:11" ht="144" customHeight="1" x14ac:dyDescent="0.2">
      <c r="A36" s="10" t="s">
        <v>102</v>
      </c>
      <c r="B36" s="7">
        <v>506087</v>
      </c>
      <c r="C36" s="7" t="s">
        <v>99</v>
      </c>
      <c r="D36" s="7" t="s">
        <v>103</v>
      </c>
      <c r="E36" s="7" t="s">
        <v>19</v>
      </c>
      <c r="F36" s="7" t="s">
        <v>104</v>
      </c>
      <c r="G36" s="7">
        <v>480</v>
      </c>
      <c r="H36" s="9"/>
      <c r="I36" s="9" t="str">
        <f>_xlfn.DISPIMG("ID_88A23BBB66A94A9AB64B1CBF8F506935",1)</f>
        <v>=DISPIMG("ID_88A23BBB66A94A9AB64B1CBF8F506935",1)</v>
      </c>
      <c r="J36" s="4">
        <v>20</v>
      </c>
      <c r="K36" s="4" t="s">
        <v>21</v>
      </c>
    </row>
    <row r="37" spans="1:11" ht="144" customHeight="1" x14ac:dyDescent="0.2">
      <c r="A37" s="10" t="s">
        <v>105</v>
      </c>
      <c r="B37" s="7">
        <v>506086</v>
      </c>
      <c r="C37" s="7" t="s">
        <v>99</v>
      </c>
      <c r="D37" s="7" t="s">
        <v>106</v>
      </c>
      <c r="E37" s="7" t="s">
        <v>19</v>
      </c>
      <c r="F37" s="7" t="s">
        <v>107</v>
      </c>
      <c r="G37" s="7">
        <v>480</v>
      </c>
      <c r="H37" s="9"/>
      <c r="I37" s="9" t="str">
        <f>_xlfn.DISPIMG("ID_8B3823B898EB4C8F988C89552C8CA075",1)</f>
        <v>=DISPIMG("ID_8B3823B898EB4C8F988C89552C8CA075",1)</v>
      </c>
      <c r="J37" s="4">
        <v>20</v>
      </c>
      <c r="K37" s="4" t="s">
        <v>21</v>
      </c>
    </row>
    <row r="38" spans="1:11" x14ac:dyDescent="0.2">
      <c r="J38" s="14"/>
    </row>
    <row r="39" spans="1:11" x14ac:dyDescent="0.2">
      <c r="J39" s="5"/>
    </row>
    <row r="40" spans="1:11" x14ac:dyDescent="0.2">
      <c r="J40" s="5"/>
    </row>
    <row r="41" spans="1:11" x14ac:dyDescent="0.2">
      <c r="J41" s="5"/>
    </row>
    <row r="42" spans="1:11" x14ac:dyDescent="0.2">
      <c r="J42" s="5"/>
    </row>
    <row r="43" spans="1:11" x14ac:dyDescent="0.2">
      <c r="J43" s="5"/>
    </row>
    <row r="44" spans="1:11" x14ac:dyDescent="0.2">
      <c r="J44" s="5"/>
    </row>
    <row r="45" spans="1:11" x14ac:dyDescent="0.2">
      <c r="J45" s="5"/>
    </row>
    <row r="46" spans="1:11" x14ac:dyDescent="0.2">
      <c r="J46" s="5"/>
    </row>
    <row r="47" spans="1:11" x14ac:dyDescent="0.2">
      <c r="J47" s="5"/>
    </row>
    <row r="48" spans="1:11" x14ac:dyDescent="0.2">
      <c r="J48" s="5"/>
    </row>
    <row r="49" spans="10:10" x14ac:dyDescent="0.2">
      <c r="J49" s="5"/>
    </row>
    <row r="50" spans="10:10" x14ac:dyDescent="0.2">
      <c r="J50" s="5"/>
    </row>
    <row r="51" spans="10:10" x14ac:dyDescent="0.2">
      <c r="J51" s="5"/>
    </row>
    <row r="52" spans="10:10" x14ac:dyDescent="0.2">
      <c r="J52" s="5"/>
    </row>
    <row r="53" spans="10:10" x14ac:dyDescent="0.2">
      <c r="J53" s="5"/>
    </row>
    <row r="54" spans="10:10" x14ac:dyDescent="0.2">
      <c r="J54" s="5"/>
    </row>
    <row r="55" spans="10:10" x14ac:dyDescent="0.2">
      <c r="J55" s="5"/>
    </row>
    <row r="56" spans="10:10" x14ac:dyDescent="0.2">
      <c r="J56" s="5"/>
    </row>
    <row r="57" spans="10:10" x14ac:dyDescent="0.2">
      <c r="J57" s="5"/>
    </row>
    <row r="58" spans="10:10" x14ac:dyDescent="0.2">
      <c r="J58" s="5"/>
    </row>
    <row r="59" spans="10:10" x14ac:dyDescent="0.2">
      <c r="J59" s="5"/>
    </row>
    <row r="60" spans="10:10" x14ac:dyDescent="0.2">
      <c r="J60" s="5"/>
    </row>
    <row r="61" spans="10:10" x14ac:dyDescent="0.2">
      <c r="J61" s="5"/>
    </row>
    <row r="62" spans="10:10" x14ac:dyDescent="0.2">
      <c r="J62" s="5"/>
    </row>
    <row r="63" spans="10:10" x14ac:dyDescent="0.2">
      <c r="J63" s="5"/>
    </row>
    <row r="64" spans="10:10" x14ac:dyDescent="0.2">
      <c r="J64" s="5"/>
    </row>
    <row r="65" spans="10:10" x14ac:dyDescent="0.2">
      <c r="J65" s="5"/>
    </row>
    <row r="66" spans="10:10" x14ac:dyDescent="0.2">
      <c r="J66" s="5"/>
    </row>
    <row r="67" spans="10:10" x14ac:dyDescent="0.2">
      <c r="J67" s="5"/>
    </row>
    <row r="68" spans="10:10" x14ac:dyDescent="0.2">
      <c r="J68" s="5"/>
    </row>
    <row r="69" spans="10:10" x14ac:dyDescent="0.2">
      <c r="J69" s="5"/>
    </row>
    <row r="70" spans="10:10" x14ac:dyDescent="0.2">
      <c r="J70" s="5"/>
    </row>
    <row r="71" spans="10:10" x14ac:dyDescent="0.2">
      <c r="J71" s="5"/>
    </row>
    <row r="72" spans="10:10" x14ac:dyDescent="0.2">
      <c r="J72" s="5"/>
    </row>
    <row r="73" spans="10:10" x14ac:dyDescent="0.2">
      <c r="J73" s="5"/>
    </row>
    <row r="74" spans="10:10" x14ac:dyDescent="0.2">
      <c r="J74" s="5"/>
    </row>
    <row r="75" spans="10:10" x14ac:dyDescent="0.2">
      <c r="J75" s="5"/>
    </row>
    <row r="76" spans="10:10" x14ac:dyDescent="0.2">
      <c r="J76" s="5"/>
    </row>
    <row r="77" spans="10:10" x14ac:dyDescent="0.2">
      <c r="J77" s="5"/>
    </row>
    <row r="78" spans="10:10" x14ac:dyDescent="0.2">
      <c r="J78" s="5"/>
    </row>
    <row r="79" spans="10:10" x14ac:dyDescent="0.2">
      <c r="J79" s="5"/>
    </row>
    <row r="80" spans="10:10" x14ac:dyDescent="0.2">
      <c r="J80" s="5"/>
    </row>
    <row r="81" spans="10:10" x14ac:dyDescent="0.2">
      <c r="J81" s="5"/>
    </row>
    <row r="82" spans="10:10" x14ac:dyDescent="0.2">
      <c r="J82" s="5"/>
    </row>
    <row r="83" spans="10:10" x14ac:dyDescent="0.2">
      <c r="J83" s="5"/>
    </row>
    <row r="84" spans="10:10" x14ac:dyDescent="0.2">
      <c r="J84" s="5"/>
    </row>
    <row r="85" spans="10:10" x14ac:dyDescent="0.2">
      <c r="J85" s="5"/>
    </row>
    <row r="86" spans="10:10" x14ac:dyDescent="0.2">
      <c r="J86" s="5"/>
    </row>
    <row r="87" spans="10:10" x14ac:dyDescent="0.2">
      <c r="J87" s="5"/>
    </row>
    <row r="88" spans="10:10" x14ac:dyDescent="0.2">
      <c r="J88" s="5"/>
    </row>
    <row r="89" spans="10:10" x14ac:dyDescent="0.2">
      <c r="J89" s="5"/>
    </row>
    <row r="90" spans="10:10" x14ac:dyDescent="0.2">
      <c r="J90" s="5"/>
    </row>
    <row r="91" spans="10:10" x14ac:dyDescent="0.2">
      <c r="J91" s="5"/>
    </row>
    <row r="92" spans="10:10" x14ac:dyDescent="0.2">
      <c r="J92" s="5"/>
    </row>
    <row r="93" spans="10:10" x14ac:dyDescent="0.2">
      <c r="J93" s="5"/>
    </row>
    <row r="94" spans="10:10" x14ac:dyDescent="0.2">
      <c r="J94" s="5"/>
    </row>
    <row r="95" spans="10:10" x14ac:dyDescent="0.2">
      <c r="J95" s="5"/>
    </row>
    <row r="96" spans="10:10" x14ac:dyDescent="0.2">
      <c r="J96" s="5"/>
    </row>
    <row r="97" spans="10:10" x14ac:dyDescent="0.2">
      <c r="J97" s="5"/>
    </row>
    <row r="98" spans="10:10" x14ac:dyDescent="0.2">
      <c r="J98" s="5"/>
    </row>
    <row r="99" spans="10:10" x14ac:dyDescent="0.2">
      <c r="J99" s="5"/>
    </row>
    <row r="100" spans="10:10" x14ac:dyDescent="0.2">
      <c r="J100" s="5"/>
    </row>
    <row r="101" spans="10:10" x14ac:dyDescent="0.2">
      <c r="J101" s="5"/>
    </row>
    <row r="102" spans="10:10" x14ac:dyDescent="0.2">
      <c r="J102" s="5"/>
    </row>
    <row r="103" spans="10:10" x14ac:dyDescent="0.2">
      <c r="J103" s="5"/>
    </row>
    <row r="104" spans="10:10" x14ac:dyDescent="0.2">
      <c r="J104" s="5"/>
    </row>
    <row r="105" spans="10:10" x14ac:dyDescent="0.2">
      <c r="J105" s="5"/>
    </row>
    <row r="106" spans="10:10" x14ac:dyDescent="0.2">
      <c r="J106" s="5"/>
    </row>
    <row r="107" spans="10:10" x14ac:dyDescent="0.2">
      <c r="J107" s="5"/>
    </row>
    <row r="108" spans="10:10" x14ac:dyDescent="0.2">
      <c r="J108" s="5"/>
    </row>
    <row r="109" spans="10:10" x14ac:dyDescent="0.2">
      <c r="J109" s="5"/>
    </row>
    <row r="110" spans="10:10" x14ac:dyDescent="0.2">
      <c r="J110" s="5"/>
    </row>
    <row r="111" spans="10:10" x14ac:dyDescent="0.2">
      <c r="J111" s="5"/>
    </row>
    <row r="112" spans="10:10" x14ac:dyDescent="0.2">
      <c r="J112" s="5"/>
    </row>
    <row r="113" spans="10:10" x14ac:dyDescent="0.2">
      <c r="J113" s="5"/>
    </row>
    <row r="114" spans="10:10" x14ac:dyDescent="0.2">
      <c r="J114" s="5"/>
    </row>
    <row r="115" spans="10:10" x14ac:dyDescent="0.2">
      <c r="J115" s="5"/>
    </row>
    <row r="116" spans="10:10" x14ac:dyDescent="0.2">
      <c r="J116" s="5"/>
    </row>
    <row r="117" spans="10:10" x14ac:dyDescent="0.2">
      <c r="J117" s="5"/>
    </row>
    <row r="118" spans="10:10" x14ac:dyDescent="0.2">
      <c r="J118" s="5"/>
    </row>
    <row r="119" spans="10:10" x14ac:dyDescent="0.2">
      <c r="J119" s="5"/>
    </row>
    <row r="120" spans="10:10" x14ac:dyDescent="0.2">
      <c r="J120" s="5"/>
    </row>
    <row r="121" spans="10:10" x14ac:dyDescent="0.2">
      <c r="J121" s="5"/>
    </row>
    <row r="122" spans="10:10" x14ac:dyDescent="0.2">
      <c r="J122" s="5"/>
    </row>
    <row r="123" spans="10:10" x14ac:dyDescent="0.2">
      <c r="J123" s="5"/>
    </row>
    <row r="124" spans="10:10" x14ac:dyDescent="0.2">
      <c r="J124" s="5"/>
    </row>
    <row r="125" spans="10:10" x14ac:dyDescent="0.2">
      <c r="J125" s="5"/>
    </row>
    <row r="126" spans="10:10" x14ac:dyDescent="0.2">
      <c r="J126" s="5"/>
    </row>
    <row r="127" spans="10:10" x14ac:dyDescent="0.2">
      <c r="J127" s="5"/>
    </row>
    <row r="128" spans="10:10" x14ac:dyDescent="0.2">
      <c r="J128" s="5"/>
    </row>
    <row r="129" spans="10:10" x14ac:dyDescent="0.2">
      <c r="J129" s="5"/>
    </row>
    <row r="130" spans="10:10" x14ac:dyDescent="0.2">
      <c r="J130" s="5"/>
    </row>
    <row r="131" spans="10:10" x14ac:dyDescent="0.2">
      <c r="J131" s="5"/>
    </row>
    <row r="132" spans="10:10" x14ac:dyDescent="0.2">
      <c r="J132" s="5"/>
    </row>
    <row r="133" spans="10:10" x14ac:dyDescent="0.2">
      <c r="J133" s="5"/>
    </row>
    <row r="134" spans="10:10" x14ac:dyDescent="0.2">
      <c r="J134" s="5"/>
    </row>
    <row r="135" spans="10:10" x14ac:dyDescent="0.2">
      <c r="J135" s="5"/>
    </row>
    <row r="136" spans="10:10" x14ac:dyDescent="0.2">
      <c r="J136" s="5"/>
    </row>
    <row r="137" spans="10:10" x14ac:dyDescent="0.2">
      <c r="J137" s="5"/>
    </row>
    <row r="138" spans="10:10" x14ac:dyDescent="0.2">
      <c r="J138" s="15"/>
    </row>
  </sheetData>
  <autoFilter ref="A6:I37" xr:uid="{00000000-0009-0000-0000-000000000000}"/>
  <mergeCells count="1">
    <mergeCell ref="B1:G1"/>
  </mergeCells>
  <phoneticPr fontId="3" type="noConversion"/>
  <pageMargins left="0.1" right="0.1" top="0.1" bottom="0.1" header="0.3" footer="0.3"/>
  <pageSetup paperSize="9" scale="6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Guzman</dc:creator>
  <cp:lastModifiedBy>范 勤</cp:lastModifiedBy>
  <cp:lastPrinted>2023-06-13T17:44:00Z</cp:lastPrinted>
  <dcterms:created xsi:type="dcterms:W3CDTF">2022-12-23T14:51:00Z</dcterms:created>
  <dcterms:modified xsi:type="dcterms:W3CDTF">2024-12-16T09:17:08Z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125B92FCCF5C4F8291452ABA8FAA8C0D_13</vt:lpwstr>
  </property>
  <property fmtid="{D5CDD505-2E9C-101B-9397-08002B2CF9AE}" pid="3" name="KSOProductBuildVer">
    <vt:lpwstr>2052-12.1.0.19302</vt:lpwstr>
  </property>
</Properties>
</file>