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洗标数量2.18" sheetId="1" r:id="rId1"/>
  </sheets>
  <definedNames>
    <definedName name="_xlnm.Print_Area" localSheetId="0">洗标数量2.18!$A$1:$I$65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<sst xmlns="http://schemas.openxmlformats.org/spreadsheetml/2006/main" count="94" uniqueCount="23">
  <si>
    <t>款号</t>
  </si>
  <si>
    <t>颜色</t>
  </si>
  <si>
    <t>洗标颜色</t>
  </si>
  <si>
    <t>S4212AZ</t>
  </si>
  <si>
    <t>NV2 - NAVY</t>
  </si>
  <si>
    <t>洗标—白色</t>
  </si>
  <si>
    <t>洗标—黄色</t>
  </si>
  <si>
    <t>STD</t>
  </si>
  <si>
    <t>S4214AZ</t>
  </si>
  <si>
    <t>BK27 - BLACK</t>
  </si>
  <si>
    <t>S4304AZ</t>
  </si>
  <si>
    <t>U0034AZ</t>
  </si>
  <si>
    <t>KR1 - KARMA</t>
  </si>
  <si>
    <t>U0038AZ</t>
  </si>
  <si>
    <t>U3214AZ</t>
  </si>
  <si>
    <t>BN45 - BROWN</t>
  </si>
  <si>
    <t>V0621AZ</t>
  </si>
  <si>
    <t>V0624AZ</t>
  </si>
  <si>
    <t>V0626AZ</t>
  </si>
  <si>
    <t>V2141AZ</t>
  </si>
  <si>
    <t>V2142AZ</t>
  </si>
  <si>
    <t>V2145AZ</t>
  </si>
  <si>
    <t>V7072AZ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</si>
</sst>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2"/>
      <color theme="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65"/>
  <sheetViews>
    <sheetView tabSelected="1" view="pageBreakPreview" zoomScaleNormal="100" workbookViewId="0">
      <selection activeCell="H2" sqref="H2"/>
    </sheetView>
  </sheetViews>
  <sheetFormatPr defaultColWidth="8.72727272727273" defaultRowHeight="15"/>
  <cols>
    <col min="2" max="2" width="14.0909090909091" customWidth="1"/>
    <col min="3" max="3" width="11.8181818181818" customWidth="1"/>
    <col min="9" max="9" width="8.72727272727273" style="1"/>
  </cols>
  <sheetData>
    <row r="2" spans="1:7">
      <c r="A2" s="2" t="s">
        <v>0</v>
      </c>
      <c r="B2" s="3" t="s">
        <v>1</v>
      </c>
      <c r="C2" s="3" t="s">
        <v>2</v>
      </c>
      <c r="D2" s="4">
        <v>120</v>
      </c>
      <c r="E2" s="4">
        <v>90</v>
      </c>
      <c r="F2" s="4">
        <v>100</v>
      </c>
      <c r="G2" s="4">
        <v>110</v>
      </c>
    </row>
    <row r="3" spans="1:9">
      <c r="A3" s="5" t="s">
        <v>3</v>
      </c>
      <c r="B3" s="6" t="s">
        <v>4</v>
      </c>
      <c r="C3" s="7" t="s">
        <v>5</v>
      </c>
      <c r="D3" s="8">
        <v>216.3</v>
      </c>
      <c r="E3" s="8">
        <v>216.3</v>
      </c>
      <c r="F3" s="8">
        <v>216.3</v>
      </c>
      <c r="G3" s="8">
        <v>216.3</v>
      </c>
      <c r="I3" s="1">
        <v>1</v>
      </c>
    </row>
    <row r="4" spans="1:7">
      <c r="A4" s="5"/>
      <c r="B4" s="9"/>
      <c r="C4" s="10" t="s">
        <v>6</v>
      </c>
      <c r="D4" s="8">
        <v>42</v>
      </c>
      <c r="E4" s="8">
        <v>42</v>
      </c>
      <c r="F4" s="8">
        <v>42</v>
      </c>
      <c r="G4" s="8">
        <v>42</v>
      </c>
    </row>
    <row r="5" spans="1:7">
      <c r="A5" s="11">
        <v>1032</v>
      </c>
      <c r="B5" s="11"/>
      <c r="C5" s="11"/>
      <c r="D5" s="11"/>
      <c r="E5" s="11"/>
      <c r="F5" s="11"/>
      <c r="G5" s="11"/>
    </row>
    <row r="6" spans="1:7">
      <c r="A6" s="2" t="s">
        <v>0</v>
      </c>
      <c r="B6" s="3" t="s">
        <v>1</v>
      </c>
      <c r="C6" s="3" t="s">
        <v>2</v>
      </c>
      <c r="D6" s="12" t="s">
        <v>7</v>
      </c>
      <c r="E6" s="13"/>
      <c r="F6" s="13"/>
      <c r="G6" s="13"/>
    </row>
    <row r="7" spans="1:9">
      <c r="A7" s="5" t="s">
        <v>8</v>
      </c>
      <c r="B7" s="14" t="s">
        <v>9</v>
      </c>
      <c r="C7" s="7" t="s">
        <v>5</v>
      </c>
      <c r="D7" s="15">
        <f>765*1.03</f>
        <v>787.95</v>
      </c>
      <c r="E7" s="15"/>
      <c r="F7" s="15"/>
      <c r="G7" s="15"/>
      <c r="I7" s="1">
        <v>2</v>
      </c>
    </row>
    <row r="8" spans="1:7">
      <c r="A8" s="5"/>
      <c r="B8" s="14"/>
      <c r="C8" s="10" t="s">
        <v>6</v>
      </c>
      <c r="D8" s="15">
        <f>175*1.03</f>
        <v>180.25</v>
      </c>
      <c r="E8" s="15"/>
      <c r="F8" s="15"/>
      <c r="G8" s="15"/>
    </row>
    <row r="9" spans="1:7">
      <c r="A9" s="16">
        <f>SUM(D7:G8)</f>
        <v>968.2</v>
      </c>
      <c r="B9" s="16"/>
      <c r="C9" s="16"/>
      <c r="D9" s="16"/>
      <c r="E9" s="16"/>
      <c r="F9" s="16"/>
      <c r="G9" s="16"/>
    </row>
    <row r="11" spans="1:7">
      <c r="A11" s="2" t="s">
        <v>0</v>
      </c>
      <c r="B11" s="3" t="s">
        <v>1</v>
      </c>
      <c r="C11" s="3" t="s">
        <v>2</v>
      </c>
      <c r="D11" s="4">
        <v>120</v>
      </c>
      <c r="E11" s="4">
        <v>90</v>
      </c>
      <c r="F11" s="4">
        <v>100</v>
      </c>
      <c r="G11" s="4">
        <v>110</v>
      </c>
    </row>
    <row r="12" spans="1:9">
      <c r="A12" s="5" t="s">
        <v>10</v>
      </c>
      <c r="B12" s="6" t="s">
        <v>9</v>
      </c>
      <c r="C12" s="7" t="s">
        <v>5</v>
      </c>
      <c r="D12" s="8">
        <v>263</v>
      </c>
      <c r="E12" s="8">
        <v>263</v>
      </c>
      <c r="F12" s="8">
        <v>263</v>
      </c>
      <c r="G12" s="8">
        <v>263</v>
      </c>
      <c r="I12" s="1">
        <v>3</v>
      </c>
    </row>
    <row r="13" spans="1:7">
      <c r="A13" s="5"/>
      <c r="B13" s="9"/>
      <c r="C13" s="10" t="s">
        <v>6</v>
      </c>
      <c r="D13" s="8">
        <f>60*1.03</f>
        <v>61.8</v>
      </c>
      <c r="E13" s="8">
        <f>60*1.03</f>
        <v>61.8</v>
      </c>
      <c r="F13" s="8">
        <f>60*1.03</f>
        <v>61.8</v>
      </c>
      <c r="G13" s="8">
        <f>60*1.03</f>
        <v>61.8</v>
      </c>
    </row>
    <row r="14" spans="1:7">
      <c r="A14" s="11">
        <f>(263+62)*4</f>
        <v>1300</v>
      </c>
      <c r="B14" s="11"/>
      <c r="C14" s="11"/>
      <c r="D14" s="11"/>
      <c r="E14" s="11"/>
      <c r="F14" s="11"/>
      <c r="G14" s="11"/>
    </row>
    <row r="16" spans="1:7">
      <c r="A16" s="2" t="s">
        <v>0</v>
      </c>
      <c r="B16" s="3" t="s">
        <v>1</v>
      </c>
      <c r="C16" s="3" t="s">
        <v>2</v>
      </c>
      <c r="D16" s="4">
        <v>120</v>
      </c>
      <c r="E16" s="4">
        <v>90</v>
      </c>
      <c r="F16" s="4">
        <v>100</v>
      </c>
      <c r="G16" s="4">
        <v>110</v>
      </c>
    </row>
    <row r="17" spans="1:9">
      <c r="A17" s="5" t="s">
        <v>11</v>
      </c>
      <c r="B17" s="6" t="s">
        <v>12</v>
      </c>
      <c r="C17" s="7" t="s">
        <v>5</v>
      </c>
      <c r="D17" s="8">
        <f>332*1.03</f>
        <v>341.96</v>
      </c>
      <c r="E17" s="8">
        <f>332*1.03</f>
        <v>341.96</v>
      </c>
      <c r="F17" s="8">
        <f>332*1.03</f>
        <v>341.96</v>
      </c>
      <c r="G17" s="8">
        <f>332*1.03</f>
        <v>341.96</v>
      </c>
      <c r="I17" s="1">
        <v>4</v>
      </c>
    </row>
    <row r="18" spans="1:7">
      <c r="A18" s="5"/>
      <c r="B18" s="9"/>
      <c r="C18" s="10" t="s">
        <v>6</v>
      </c>
      <c r="D18" s="8">
        <f>42*1.03</f>
        <v>43.26</v>
      </c>
      <c r="E18" s="8">
        <f>42*1.03</f>
        <v>43.26</v>
      </c>
      <c r="F18" s="8">
        <f>42*1.03</f>
        <v>43.26</v>
      </c>
      <c r="G18" s="8">
        <f>42*1.03</f>
        <v>43.26</v>
      </c>
    </row>
    <row r="19" spans="1:7">
      <c r="A19" s="11">
        <f>(342+43)*4</f>
        <v>1540</v>
      </c>
      <c r="B19" s="11"/>
      <c r="C19" s="11"/>
      <c r="D19" s="11"/>
      <c r="E19" s="11"/>
      <c r="F19" s="11"/>
      <c r="G19" s="11"/>
    </row>
    <row r="21" spans="1:7">
      <c r="A21" s="2" t="s">
        <v>0</v>
      </c>
      <c r="B21" s="3" t="s">
        <v>1</v>
      </c>
      <c r="C21" s="3" t="s">
        <v>2</v>
      </c>
      <c r="D21" s="4">
        <v>120</v>
      </c>
      <c r="E21" s="4">
        <v>90</v>
      </c>
      <c r="F21" s="4">
        <v>100</v>
      </c>
      <c r="G21" s="4">
        <v>110</v>
      </c>
    </row>
    <row r="22" spans="1:9">
      <c r="A22" s="5" t="s">
        <v>13</v>
      </c>
      <c r="B22" s="6" t="s">
        <v>9</v>
      </c>
      <c r="C22" s="7" t="s">
        <v>5</v>
      </c>
      <c r="D22" s="8">
        <f>304*1.03</f>
        <v>313.12</v>
      </c>
      <c r="E22" s="8">
        <f>304*1.03</f>
        <v>313.12</v>
      </c>
      <c r="F22" s="8">
        <f>304*1.03</f>
        <v>313.12</v>
      </c>
      <c r="G22" s="8">
        <f>304*1.03</f>
        <v>313.12</v>
      </c>
      <c r="I22" s="1">
        <v>5</v>
      </c>
    </row>
    <row r="23" spans="1:7">
      <c r="A23" s="5"/>
      <c r="B23" s="9"/>
      <c r="C23" s="10" t="s">
        <v>6</v>
      </c>
      <c r="D23" s="8">
        <f>70*1.03</f>
        <v>72.1</v>
      </c>
      <c r="E23" s="8">
        <f>70*1.03</f>
        <v>72.1</v>
      </c>
      <c r="F23" s="8">
        <f>70*1.03</f>
        <v>72.1</v>
      </c>
      <c r="G23" s="8">
        <f>70*1.03</f>
        <v>72.1</v>
      </c>
    </row>
    <row r="24" spans="1:7">
      <c r="A24" s="11">
        <f>(313+72)*4</f>
        <v>1540</v>
      </c>
      <c r="B24" s="11"/>
      <c r="C24" s="11"/>
      <c r="D24" s="11"/>
      <c r="E24" s="11"/>
      <c r="F24" s="11"/>
      <c r="G24" s="11"/>
    </row>
    <row r="26" spans="1:7">
      <c r="A26" s="2" t="s">
        <v>0</v>
      </c>
      <c r="B26" s="3" t="s">
        <v>1</v>
      </c>
      <c r="C26" s="3" t="s">
        <v>2</v>
      </c>
      <c r="D26" s="4">
        <v>120</v>
      </c>
      <c r="E26" s="4">
        <v>90</v>
      </c>
      <c r="F26" s="4">
        <v>100</v>
      </c>
      <c r="G26" s="4">
        <v>110</v>
      </c>
    </row>
    <row r="27" spans="1:9">
      <c r="A27" s="17" t="s">
        <v>14</v>
      </c>
      <c r="B27" s="6" t="s">
        <v>9</v>
      </c>
      <c r="C27" s="7" t="s">
        <v>5</v>
      </c>
      <c r="D27" s="8">
        <f>376*1.03</f>
        <v>387.28</v>
      </c>
      <c r="E27" s="8">
        <f>376*1.03</f>
        <v>387.28</v>
      </c>
      <c r="F27" s="8">
        <f>376*1.03</f>
        <v>387.28</v>
      </c>
      <c r="G27" s="8">
        <f>376*1.03</f>
        <v>387.28</v>
      </c>
      <c r="I27" s="1">
        <v>6</v>
      </c>
    </row>
    <row r="28" spans="1:7">
      <c r="A28" s="18"/>
      <c r="B28" s="9"/>
      <c r="C28" s="10" t="s">
        <v>6</v>
      </c>
      <c r="D28" s="8">
        <f>64*1.03</f>
        <v>65.92</v>
      </c>
      <c r="E28" s="8">
        <f>64*1.03</f>
        <v>65.92</v>
      </c>
      <c r="F28" s="8">
        <f>64*1.03</f>
        <v>65.92</v>
      </c>
      <c r="G28" s="8">
        <f>64*1.03</f>
        <v>65.92</v>
      </c>
    </row>
    <row r="29" spans="1:7">
      <c r="A29" s="18"/>
      <c r="B29" s="6" t="s">
        <v>15</v>
      </c>
      <c r="C29" s="7" t="s">
        <v>5</v>
      </c>
      <c r="D29" s="8">
        <f>226*1.03</f>
        <v>232.78</v>
      </c>
      <c r="E29" s="8">
        <f>226*1.03</f>
        <v>232.78</v>
      </c>
      <c r="F29" s="8">
        <f>226*1.03</f>
        <v>232.78</v>
      </c>
      <c r="G29" s="8">
        <f>226*1.03</f>
        <v>232.78</v>
      </c>
    </row>
    <row r="30" spans="1:7">
      <c r="A30" s="19"/>
      <c r="B30" s="9"/>
      <c r="C30" s="7" t="s">
        <v>6</v>
      </c>
      <c r="D30" s="8">
        <f>66*1.03</f>
        <v>67.98</v>
      </c>
      <c r="E30" s="8">
        <f>66*1.03</f>
        <v>67.98</v>
      </c>
      <c r="F30" s="8">
        <f>66*1.03</f>
        <v>67.98</v>
      </c>
      <c r="G30" s="8">
        <f>66*1.03</f>
        <v>67.98</v>
      </c>
    </row>
    <row r="31" spans="1:7">
      <c r="A31" s="11">
        <f>(387+66+233+68)*4</f>
        <v>3016</v>
      </c>
      <c r="B31" s="11"/>
      <c r="C31" s="11"/>
      <c r="D31" s="11"/>
      <c r="E31" s="11"/>
      <c r="F31" s="11"/>
      <c r="G31" s="11"/>
    </row>
    <row r="33" spans="1:7">
      <c r="A33" s="2" t="s">
        <v>0</v>
      </c>
      <c r="B33" s="3" t="s">
        <v>1</v>
      </c>
      <c r="C33" s="3" t="s">
        <v>2</v>
      </c>
      <c r="D33" s="4">
        <v>120</v>
      </c>
      <c r="E33" s="4">
        <v>90</v>
      </c>
      <c r="F33" s="4">
        <v>100</v>
      </c>
      <c r="G33" s="4">
        <v>110</v>
      </c>
    </row>
    <row r="34" spans="1:9">
      <c r="A34" s="5" t="s">
        <v>16</v>
      </c>
      <c r="B34" s="6" t="s">
        <v>9</v>
      </c>
      <c r="C34" s="7" t="s">
        <v>5</v>
      </c>
      <c r="D34" s="8">
        <f>340*1.03</f>
        <v>350.2</v>
      </c>
      <c r="E34" s="8">
        <f>340*1.03</f>
        <v>350.2</v>
      </c>
      <c r="F34" s="8">
        <f>340*1.03</f>
        <v>350.2</v>
      </c>
      <c r="G34" s="8">
        <f>340*1.03</f>
        <v>350.2</v>
      </c>
      <c r="I34" s="1">
        <v>7</v>
      </c>
    </row>
    <row r="35" spans="1:7">
      <c r="A35" s="5"/>
      <c r="B35" s="9"/>
      <c r="C35" s="10" t="s">
        <v>6</v>
      </c>
      <c r="D35" s="8">
        <f>64*1.03</f>
        <v>65.92</v>
      </c>
      <c r="E35" s="8">
        <v>64</v>
      </c>
      <c r="F35" s="8">
        <v>64</v>
      </c>
      <c r="G35" s="8">
        <v>64</v>
      </c>
    </row>
    <row r="36" spans="1:7">
      <c r="A36" s="11">
        <f>(350+66)*4</f>
        <v>1664</v>
      </c>
      <c r="B36" s="11"/>
      <c r="C36" s="11"/>
      <c r="D36" s="11"/>
      <c r="E36" s="11"/>
      <c r="F36" s="11"/>
      <c r="G36" s="11"/>
    </row>
    <row r="38" spans="1:7">
      <c r="A38" s="2" t="s">
        <v>0</v>
      </c>
      <c r="B38" s="3" t="s">
        <v>1</v>
      </c>
      <c r="C38" s="3" t="s">
        <v>2</v>
      </c>
      <c r="D38" s="4">
        <v>120</v>
      </c>
      <c r="E38" s="4">
        <v>90</v>
      </c>
      <c r="F38" s="4">
        <v>100</v>
      </c>
      <c r="G38" s="4">
        <v>110</v>
      </c>
    </row>
    <row r="39" spans="1:9">
      <c r="A39" s="5" t="s">
        <v>17</v>
      </c>
      <c r="B39" s="6" t="s">
        <v>9</v>
      </c>
      <c r="C39" s="7" t="s">
        <v>5</v>
      </c>
      <c r="D39" s="8">
        <f>406*1.03</f>
        <v>418.18</v>
      </c>
      <c r="E39" s="8">
        <f>406*1.03</f>
        <v>418.18</v>
      </c>
      <c r="F39" s="8">
        <f>406*1.03</f>
        <v>418.18</v>
      </c>
      <c r="G39" s="8">
        <f>406*1.03</f>
        <v>418.18</v>
      </c>
      <c r="I39" s="1">
        <v>8</v>
      </c>
    </row>
    <row r="40" spans="1:7">
      <c r="A40" s="5"/>
      <c r="B40" s="9"/>
      <c r="C40" s="10" t="s">
        <v>6</v>
      </c>
      <c r="D40" s="8">
        <f>96*1.03</f>
        <v>98.88</v>
      </c>
      <c r="E40" s="8">
        <f>96*1.03</f>
        <v>98.88</v>
      </c>
      <c r="F40" s="8">
        <f>96*1.03</f>
        <v>98.88</v>
      </c>
      <c r="G40" s="8">
        <f>96*1.03</f>
        <v>98.88</v>
      </c>
    </row>
    <row r="41" spans="1:7">
      <c r="A41" s="11">
        <f>(418+99)*4</f>
        <v>2068</v>
      </c>
      <c r="B41" s="11"/>
      <c r="C41" s="11"/>
      <c r="D41" s="11"/>
      <c r="E41" s="11"/>
      <c r="F41" s="11"/>
      <c r="G41" s="11"/>
    </row>
    <row r="43" spans="1:7">
      <c r="A43" s="2" t="s">
        <v>0</v>
      </c>
      <c r="B43" s="3" t="s">
        <v>1</v>
      </c>
      <c r="C43" s="3" t="s">
        <v>2</v>
      </c>
      <c r="D43" s="4">
        <v>120</v>
      </c>
      <c r="E43" s="4">
        <v>90</v>
      </c>
      <c r="F43" s="4">
        <v>100</v>
      </c>
      <c r="G43" s="4">
        <v>110</v>
      </c>
    </row>
    <row r="44" spans="1:9">
      <c r="A44" s="5" t="s">
        <v>18</v>
      </c>
      <c r="B44" s="6" t="s">
        <v>9</v>
      </c>
      <c r="C44" s="7" t="s">
        <v>5</v>
      </c>
      <c r="D44" s="8">
        <f>504*1.03</f>
        <v>519.12</v>
      </c>
      <c r="E44" s="8">
        <f>504*1.03</f>
        <v>519.12</v>
      </c>
      <c r="F44" s="8">
        <f>504*1.03</f>
        <v>519.12</v>
      </c>
      <c r="G44" s="8">
        <f>504*1.03</f>
        <v>519.12</v>
      </c>
      <c r="I44" s="1">
        <v>9</v>
      </c>
    </row>
    <row r="45" spans="1:7">
      <c r="A45" s="5"/>
      <c r="B45" s="9"/>
      <c r="C45" s="10" t="s">
        <v>6</v>
      </c>
      <c r="D45" s="8">
        <f>96*1.03</f>
        <v>98.88</v>
      </c>
      <c r="E45" s="8">
        <f>96*1.03</f>
        <v>98.88</v>
      </c>
      <c r="F45" s="8">
        <f>96*1.03</f>
        <v>98.88</v>
      </c>
      <c r="G45" s="8">
        <f>96*1.03</f>
        <v>98.88</v>
      </c>
    </row>
    <row r="46" spans="1:7">
      <c r="A46" s="11">
        <f>(519+99)*4</f>
        <v>2472</v>
      </c>
      <c r="B46" s="11"/>
      <c r="C46" s="11"/>
      <c r="D46" s="11"/>
      <c r="E46" s="11"/>
      <c r="F46" s="11"/>
      <c r="G46" s="11"/>
    </row>
    <row r="48" spans="1:7">
      <c r="A48" s="2" t="s">
        <v>0</v>
      </c>
      <c r="B48" s="3" t="s">
        <v>1</v>
      </c>
      <c r="C48" s="3" t="s">
        <v>2</v>
      </c>
      <c r="D48" s="4">
        <v>120</v>
      </c>
      <c r="E48" s="4">
        <v>90</v>
      </c>
      <c r="F48" s="4">
        <v>100</v>
      </c>
      <c r="G48" s="4">
        <v>110</v>
      </c>
    </row>
    <row r="49" spans="1:9">
      <c r="A49" s="5" t="s">
        <v>19</v>
      </c>
      <c r="B49" s="6" t="s">
        <v>9</v>
      </c>
      <c r="C49" s="7" t="s">
        <v>5</v>
      </c>
      <c r="D49" s="8">
        <f>340*1.03</f>
        <v>350.2</v>
      </c>
      <c r="E49" s="8">
        <f>340*1.03</f>
        <v>350.2</v>
      </c>
      <c r="F49" s="8">
        <f>340*1.03</f>
        <v>350.2</v>
      </c>
      <c r="G49" s="8">
        <f>340*1.03</f>
        <v>350.2</v>
      </c>
      <c r="I49" s="1">
        <v>10</v>
      </c>
    </row>
    <row r="50" spans="1:7">
      <c r="A50" s="5"/>
      <c r="B50" s="9"/>
      <c r="C50" s="10" t="s">
        <v>6</v>
      </c>
      <c r="D50" s="8">
        <f>64*1.03</f>
        <v>65.92</v>
      </c>
      <c r="E50" s="8">
        <f>64*1.03</f>
        <v>65.92</v>
      </c>
      <c r="F50" s="8">
        <f>64*1.03</f>
        <v>65.92</v>
      </c>
      <c r="G50" s="8">
        <f>64*1.03</f>
        <v>65.92</v>
      </c>
    </row>
    <row r="51" spans="1:7">
      <c r="A51" s="11">
        <f>(350+66)*4</f>
        <v>1664</v>
      </c>
      <c r="B51" s="11"/>
      <c r="C51" s="11"/>
      <c r="D51" s="11"/>
      <c r="E51" s="11"/>
      <c r="F51" s="11"/>
      <c r="G51" s="11"/>
    </row>
    <row r="53" spans="1:7">
      <c r="A53" s="2" t="s">
        <v>0</v>
      </c>
      <c r="B53" s="3" t="s">
        <v>1</v>
      </c>
      <c r="C53" s="3" t="s">
        <v>2</v>
      </c>
      <c r="D53" s="4">
        <v>120</v>
      </c>
      <c r="E53" s="4">
        <v>90</v>
      </c>
      <c r="F53" s="4">
        <v>100</v>
      </c>
      <c r="G53" s="4">
        <v>110</v>
      </c>
    </row>
    <row r="54" spans="1:9">
      <c r="A54" s="5" t="s">
        <v>20</v>
      </c>
      <c r="B54" s="6" t="s">
        <v>9</v>
      </c>
      <c r="C54" s="7" t="s">
        <v>5</v>
      </c>
      <c r="D54" s="8">
        <f>346*1.03</f>
        <v>356.38</v>
      </c>
      <c r="E54" s="8">
        <f>346*1.03</f>
        <v>356.38</v>
      </c>
      <c r="F54" s="8">
        <f>346*1.03</f>
        <v>356.38</v>
      </c>
      <c r="G54" s="8">
        <f>346*1.03</f>
        <v>356.38</v>
      </c>
      <c r="I54" s="1">
        <v>11</v>
      </c>
    </row>
    <row r="55" spans="1:7">
      <c r="A55" s="11">
        <f>356*4</f>
        <v>1424</v>
      </c>
      <c r="B55" s="11"/>
      <c r="C55" s="11"/>
      <c r="D55" s="11"/>
      <c r="E55" s="11"/>
      <c r="F55" s="11"/>
      <c r="G55" s="11"/>
    </row>
    <row r="57" spans="1:7">
      <c r="A57" s="2" t="s">
        <v>0</v>
      </c>
      <c r="B57" s="3" t="s">
        <v>1</v>
      </c>
      <c r="C57" s="3" t="s">
        <v>2</v>
      </c>
      <c r="D57" s="4">
        <v>120</v>
      </c>
      <c r="E57" s="4">
        <v>90</v>
      </c>
      <c r="F57" s="4">
        <v>100</v>
      </c>
      <c r="G57" s="4">
        <v>110</v>
      </c>
    </row>
    <row r="58" spans="1:9">
      <c r="A58" s="17" t="s">
        <v>21</v>
      </c>
      <c r="B58" s="6" t="s">
        <v>9</v>
      </c>
      <c r="C58" s="7" t="s">
        <v>5</v>
      </c>
      <c r="D58" s="8">
        <f>438*1.03</f>
        <v>451.14</v>
      </c>
      <c r="E58" s="8">
        <f>438*1.03</f>
        <v>451.14</v>
      </c>
      <c r="F58" s="8">
        <f>438*1.03</f>
        <v>451.14</v>
      </c>
      <c r="G58" s="8">
        <f>438*1.03</f>
        <v>451.14</v>
      </c>
      <c r="I58" s="1">
        <v>12</v>
      </c>
    </row>
    <row r="59" spans="1:7">
      <c r="A59" s="19"/>
      <c r="B59" s="20"/>
      <c r="C59" s="21" t="s">
        <v>6</v>
      </c>
      <c r="D59" s="8">
        <f>74*1.03</f>
        <v>76.22</v>
      </c>
      <c r="E59" s="8">
        <f>74*1.03</f>
        <v>76.22</v>
      </c>
      <c r="F59" s="8">
        <f>74*1.03</f>
        <v>76.22</v>
      </c>
      <c r="G59" s="8">
        <f>74*1.03</f>
        <v>76.22</v>
      </c>
    </row>
    <row r="60" spans="1:7">
      <c r="A60" s="11">
        <f>(451+76)*4</f>
        <v>2108</v>
      </c>
      <c r="B60" s="11"/>
      <c r="C60" s="11"/>
      <c r="D60" s="11"/>
      <c r="E60" s="11"/>
      <c r="F60" s="11"/>
      <c r="G60" s="11"/>
    </row>
    <row r="62" spans="1:7">
      <c r="A62" s="2" t="s">
        <v>0</v>
      </c>
      <c r="B62" s="3" t="s">
        <v>1</v>
      </c>
      <c r="C62" s="3" t="s">
        <v>2</v>
      </c>
      <c r="D62" s="4">
        <v>120</v>
      </c>
      <c r="E62" s="4">
        <v>90</v>
      </c>
      <c r="F62" s="4">
        <v>100</v>
      </c>
      <c r="G62" s="4">
        <v>110</v>
      </c>
    </row>
    <row r="63" spans="1:9">
      <c r="A63" s="17" t="s">
        <v>22</v>
      </c>
      <c r="B63" s="6" t="s">
        <v>9</v>
      </c>
      <c r="C63" s="7" t="s">
        <v>5</v>
      </c>
      <c r="D63" s="8">
        <f>436*1.03</f>
        <v>449.08</v>
      </c>
      <c r="E63" s="8">
        <f>436*1.03</f>
        <v>449.08</v>
      </c>
      <c r="F63" s="8">
        <f>436*1.03</f>
        <v>449.08</v>
      </c>
      <c r="G63" s="8">
        <f>436*1.03</f>
        <v>449.08</v>
      </c>
      <c r="I63" s="1">
        <v>13</v>
      </c>
    </row>
    <row r="64" spans="1:7">
      <c r="A64" s="19"/>
      <c r="B64" s="20"/>
      <c r="C64" s="21" t="s">
        <v>6</v>
      </c>
      <c r="D64" s="8">
        <f>72*1.03</f>
        <v>74.16</v>
      </c>
      <c r="E64" s="8">
        <f>72*1.03</f>
        <v>74.16</v>
      </c>
      <c r="F64" s="8">
        <f>72*1.03</f>
        <v>74.16</v>
      </c>
      <c r="G64" s="8">
        <f>72*1.03</f>
        <v>74.16</v>
      </c>
    </row>
    <row r="65" spans="1:7">
      <c r="A65" s="11">
        <f>(449+74)*4</f>
        <v>2092</v>
      </c>
      <c r="B65" s="11"/>
      <c r="C65" s="11"/>
      <c r="D65" s="11"/>
      <c r="E65" s="11"/>
      <c r="F65" s="11"/>
      <c r="G65" s="11"/>
    </row>
  </sheetData>
  <mergeCells count="41">
    <mergeCell ref="A5:G5"/>
    <mergeCell ref="D6:G6"/>
    <mergeCell ref="D7:G7"/>
    <mergeCell ref="D8:G8"/>
    <mergeCell ref="A9:G9"/>
    <mergeCell ref="A14:G14"/>
    <mergeCell ref="A19:G19"/>
    <mergeCell ref="A24:G24"/>
    <mergeCell ref="A31:G31"/>
    <mergeCell ref="A36:G36"/>
    <mergeCell ref="A41:G41"/>
    <mergeCell ref="A46:G46"/>
    <mergeCell ref="A51:G51"/>
    <mergeCell ref="A55:G55"/>
    <mergeCell ref="A60:G60"/>
    <mergeCell ref="A65:G65"/>
    <mergeCell ref="A3:A4"/>
    <mergeCell ref="A7:A8"/>
    <mergeCell ref="A12:A13"/>
    <mergeCell ref="A17:A18"/>
    <mergeCell ref="A22:A23"/>
    <mergeCell ref="A27:A30"/>
    <mergeCell ref="A34:A35"/>
    <mergeCell ref="A39:A40"/>
    <mergeCell ref="A44:A45"/>
    <mergeCell ref="A49:A50"/>
    <mergeCell ref="A58:A59"/>
    <mergeCell ref="A63:A64"/>
    <mergeCell ref="B3:B4"/>
    <mergeCell ref="B7:B8"/>
    <mergeCell ref="B12:B13"/>
    <mergeCell ref="B17:B18"/>
    <mergeCell ref="B22:B23"/>
    <mergeCell ref="B27:B28"/>
    <mergeCell ref="B29:B30"/>
    <mergeCell ref="B34:B35"/>
    <mergeCell ref="B39:B40"/>
    <mergeCell ref="B44:B45"/>
    <mergeCell ref="B49:B50"/>
    <mergeCell ref="B58:B59"/>
    <mergeCell ref="B63:B64"/>
  </mergeCells>
  <pageMargins left="0.75" right="0.75" top="1" bottom="1" header="0.5" footer="0.5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洗标数量2.18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2025-02-18T05:25:22Z</dcterms:created>
  <dcterms:modified xsi:type="dcterms:W3CDTF">2025-02-18T07:51:39Z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E5C72885FF81434997A9F9C2EACC7A2C_11</vt:lpwstr>
  </property>
  <property fmtid="{D5CDD505-2E9C-101B-9397-08002B2CF9AE}" pid="3" name="KSOProductBuildVer">
    <vt:lpwstr>2052-12.1.0.19770</vt:lpwstr>
  </property>
</Properties>
</file>