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洗标数量2.26未加损耗" sheetId="1" r:id="rId1"/>
    <sheet name="洗标数量（加损耗）2.26" sheetId="2" r:id="rId2"/>
  </sheets>
  <definedNames>
    <definedName name="_xlnm._FilterDatabase" localSheetId="1" hidden="1">'洗标数量（加损耗）2.26'!$A$1:$I$25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<sst xmlns="http://schemas.openxmlformats.org/spreadsheetml/2006/main" count="93" uniqueCount="22">
  <si>
    <t>款号</t>
  </si>
  <si>
    <t>颜色</t>
  </si>
  <si>
    <t>洗标</t>
  </si>
  <si>
    <t>F3271AX</t>
  </si>
  <si>
    <t>BK27 - BLACK</t>
  </si>
  <si>
    <t>白色</t>
  </si>
  <si>
    <t>黄色</t>
  </si>
  <si>
    <t>BN61 - BROWN</t>
  </si>
  <si>
    <t>F3273AX</t>
  </si>
  <si>
    <t>BN66 - D.BROWN</t>
  </si>
  <si>
    <t>F3279AX</t>
  </si>
  <si>
    <r>
      <rPr>
        <sz val="11"/>
        <color theme="1"/>
        <rFont val="宋体"/>
        <charset val="134"/>
      </rPr>
      <t>白色</t>
    </r>
  </si>
  <si>
    <r>
      <rPr>
        <sz val="11"/>
        <color theme="1"/>
        <rFont val="宋体"/>
        <charset val="134"/>
      </rPr>
      <t>黄色</t>
    </r>
  </si>
  <si>
    <t>BN64 - TABA</t>
  </si>
  <si>
    <t>F3282AX</t>
  </si>
  <si>
    <t>BG201 - VISON</t>
  </si>
  <si>
    <t>F3356AX</t>
  </si>
  <si>
    <t>F3358AX</t>
  </si>
  <si>
    <t>KR1 - KARMA</t>
  </si>
  <si>
    <t>总计</t>
  </si>
  <si>
    <t>白色洗标数量</t>
  </si>
  <si>
    <t>黄色洗标数量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</si>
</sst>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D2" sqref="D2:H25"/>
    </sheetView>
  </sheetViews>
  <sheetFormatPr defaultColWidth="8.72727272727273" defaultRowHeight="14" outlineLevelCol="7"/>
  <cols>
    <col min="2" max="2" width="16.7272727272727" customWidth="1"/>
  </cols>
  <sheetData>
    <row r="1" ht="14.5" spans="1:8">
      <c r="A1" s="2" t="s">
        <v>0</v>
      </c>
      <c r="B1" s="2" t="s">
        <v>1</v>
      </c>
      <c r="C1" s="3" t="s">
        <v>2</v>
      </c>
      <c r="D1" s="4">
        <v>80</v>
      </c>
      <c r="E1" s="4">
        <v>85</v>
      </c>
      <c r="F1" s="4">
        <v>90</v>
      </c>
      <c r="G1" s="4">
        <v>95</v>
      </c>
      <c r="H1" s="4">
        <v>100</v>
      </c>
    </row>
    <row r="2" ht="14.5" spans="1:8">
      <c r="A2" s="5" t="s">
        <v>3</v>
      </c>
      <c r="B2" s="6" t="s">
        <v>4</v>
      </c>
      <c r="C2" s="7" t="s">
        <v>5</v>
      </c>
      <c r="D2" s="7">
        <v>368</v>
      </c>
      <c r="E2" s="7">
        <v>368</v>
      </c>
      <c r="F2" s="7">
        <v>368</v>
      </c>
      <c r="G2" s="7">
        <v>368</v>
      </c>
      <c r="H2" s="7">
        <v>368</v>
      </c>
    </row>
    <row r="3" ht="14.5" spans="1:8">
      <c r="A3" s="5"/>
      <c r="B3" s="9"/>
      <c r="C3" s="7" t="s">
        <v>6</v>
      </c>
      <c r="D3" s="7">
        <v>22</v>
      </c>
      <c r="E3" s="7">
        <v>22</v>
      </c>
      <c r="F3" s="7">
        <v>22</v>
      </c>
      <c r="G3" s="7">
        <v>22</v>
      </c>
      <c r="H3" s="7">
        <v>22</v>
      </c>
    </row>
    <row r="4" ht="14.5" spans="1:8">
      <c r="A4" s="5"/>
      <c r="B4" s="6" t="s">
        <v>7</v>
      </c>
      <c r="C4" s="7" t="s">
        <v>5</v>
      </c>
      <c r="D4" s="7">
        <v>273</v>
      </c>
      <c r="E4" s="7">
        <v>273</v>
      </c>
      <c r="F4" s="7">
        <v>273</v>
      </c>
      <c r="G4" s="7">
        <v>273</v>
      </c>
      <c r="H4" s="7">
        <v>273</v>
      </c>
    </row>
    <row r="5" ht="14.5" spans="1:8">
      <c r="A5" s="5"/>
      <c r="B5" s="9"/>
      <c r="C5" s="7" t="s">
        <v>6</v>
      </c>
      <c r="D5" s="7">
        <v>21</v>
      </c>
      <c r="E5" s="7">
        <v>21</v>
      </c>
      <c r="F5" s="7">
        <v>21</v>
      </c>
      <c r="G5" s="7">
        <v>21</v>
      </c>
      <c r="H5" s="7">
        <v>21</v>
      </c>
    </row>
    <row r="6" ht="14.5" spans="1:8">
      <c r="A6" s="5" t="s">
        <v>8</v>
      </c>
      <c r="B6" s="6" t="s">
        <v>4</v>
      </c>
      <c r="C6" s="7" t="s">
        <v>5</v>
      </c>
      <c r="D6" s="7">
        <v>321</v>
      </c>
      <c r="E6" s="7">
        <v>321</v>
      </c>
      <c r="F6" s="7">
        <v>321</v>
      </c>
      <c r="G6" s="7">
        <v>321</v>
      </c>
      <c r="H6" s="7">
        <v>321</v>
      </c>
    </row>
    <row r="7" ht="14.5" spans="1:8">
      <c r="A7" s="5"/>
      <c r="B7" s="9"/>
      <c r="C7" s="7" t="s">
        <v>6</v>
      </c>
      <c r="D7" s="7">
        <v>21</v>
      </c>
      <c r="E7" s="7">
        <v>21</v>
      </c>
      <c r="F7" s="7">
        <v>21</v>
      </c>
      <c r="G7" s="7">
        <v>21</v>
      </c>
      <c r="H7" s="7">
        <v>21</v>
      </c>
    </row>
    <row r="8" ht="14.5" spans="1:8">
      <c r="A8" s="5"/>
      <c r="B8" s="6" t="s">
        <v>9</v>
      </c>
      <c r="C8" s="7" t="s">
        <v>5</v>
      </c>
      <c r="D8" s="7">
        <v>245</v>
      </c>
      <c r="E8" s="7">
        <v>245</v>
      </c>
      <c r="F8" s="7">
        <v>245</v>
      </c>
      <c r="G8" s="7">
        <v>245</v>
      </c>
      <c r="H8" s="7">
        <v>245</v>
      </c>
    </row>
    <row r="9" ht="14.5" spans="1:8">
      <c r="A9" s="5"/>
      <c r="B9" s="9"/>
      <c r="C9" s="7" t="s">
        <v>6</v>
      </c>
      <c r="D9" s="7">
        <v>21</v>
      </c>
      <c r="E9" s="7">
        <v>21</v>
      </c>
      <c r="F9" s="7">
        <v>21</v>
      </c>
      <c r="G9" s="7">
        <v>21</v>
      </c>
      <c r="H9" s="7">
        <v>21</v>
      </c>
    </row>
    <row r="10" ht="14.5" spans="1:8">
      <c r="A10" s="10" t="s">
        <v>10</v>
      </c>
      <c r="B10" s="11" t="s">
        <v>4</v>
      </c>
      <c r="C10" s="10" t="s">
        <v>11</v>
      </c>
      <c r="D10" s="12">
        <v>379</v>
      </c>
      <c r="E10" s="12">
        <v>379</v>
      </c>
      <c r="F10" s="12">
        <v>379</v>
      </c>
      <c r="G10" s="12">
        <v>379</v>
      </c>
      <c r="H10" s="12">
        <v>379</v>
      </c>
    </row>
    <row r="11" ht="14.5" spans="1:8">
      <c r="A11" s="12"/>
      <c r="B11" s="13"/>
      <c r="C11" s="10" t="s">
        <v>12</v>
      </c>
      <c r="D11" s="12">
        <v>20</v>
      </c>
      <c r="E11" s="12">
        <v>20</v>
      </c>
      <c r="F11" s="12">
        <v>20</v>
      </c>
      <c r="G11" s="12">
        <v>20</v>
      </c>
      <c r="H11" s="12">
        <v>20</v>
      </c>
    </row>
    <row r="12" ht="14.5" spans="1:8">
      <c r="A12" s="12"/>
      <c r="B12" s="11" t="s">
        <v>13</v>
      </c>
      <c r="C12" s="10" t="s">
        <v>11</v>
      </c>
      <c r="D12" s="12">
        <v>268</v>
      </c>
      <c r="E12" s="12">
        <v>268</v>
      </c>
      <c r="F12" s="12">
        <v>268</v>
      </c>
      <c r="G12" s="12">
        <v>268</v>
      </c>
      <c r="H12" s="12">
        <v>268</v>
      </c>
    </row>
    <row r="13" ht="14.5" spans="1:8">
      <c r="A13" s="12"/>
      <c r="B13" s="13"/>
      <c r="C13" s="10" t="s">
        <v>12</v>
      </c>
      <c r="D13" s="12">
        <v>20</v>
      </c>
      <c r="E13" s="12">
        <v>20</v>
      </c>
      <c r="F13" s="12">
        <v>20</v>
      </c>
      <c r="G13" s="12">
        <v>20</v>
      </c>
      <c r="H13" s="12">
        <v>20</v>
      </c>
    </row>
    <row r="14" ht="14.5" spans="1:8">
      <c r="A14" s="10" t="s">
        <v>14</v>
      </c>
      <c r="B14" s="11" t="s">
        <v>15</v>
      </c>
      <c r="C14" s="10" t="s">
        <v>11</v>
      </c>
      <c r="D14" s="12">
        <v>229</v>
      </c>
      <c r="E14" s="12">
        <v>229</v>
      </c>
      <c r="F14" s="12">
        <v>229</v>
      </c>
      <c r="G14" s="12">
        <v>229</v>
      </c>
      <c r="H14" s="12">
        <v>229</v>
      </c>
    </row>
    <row r="15" ht="14.5" spans="1:8">
      <c r="A15" s="12"/>
      <c r="B15" s="13"/>
      <c r="C15" s="10" t="s">
        <v>12</v>
      </c>
      <c r="D15" s="12">
        <v>20</v>
      </c>
      <c r="E15" s="12">
        <v>20</v>
      </c>
      <c r="F15" s="12">
        <v>20</v>
      </c>
      <c r="G15" s="12">
        <v>20</v>
      </c>
      <c r="H15" s="12">
        <v>20</v>
      </c>
    </row>
    <row r="16" ht="14.5" spans="1:8">
      <c r="A16" s="12"/>
      <c r="B16" s="11" t="s">
        <v>4</v>
      </c>
      <c r="C16" s="10" t="s">
        <v>11</v>
      </c>
      <c r="D16" s="12">
        <v>295</v>
      </c>
      <c r="E16" s="12">
        <v>295</v>
      </c>
      <c r="F16" s="12">
        <v>295</v>
      </c>
      <c r="G16" s="12">
        <v>295</v>
      </c>
      <c r="H16" s="12">
        <v>295</v>
      </c>
    </row>
    <row r="17" ht="14.5" spans="1:8">
      <c r="A17" s="12"/>
      <c r="B17" s="13"/>
      <c r="C17" s="10" t="s">
        <v>12</v>
      </c>
      <c r="D17" s="12">
        <v>20</v>
      </c>
      <c r="E17" s="12">
        <v>20</v>
      </c>
      <c r="F17" s="12">
        <v>20</v>
      </c>
      <c r="G17" s="12">
        <v>20</v>
      </c>
      <c r="H17" s="12">
        <v>20</v>
      </c>
    </row>
    <row r="18" ht="14.5" spans="1:8">
      <c r="A18" s="12"/>
      <c r="B18" s="11" t="s">
        <v>13</v>
      </c>
      <c r="C18" s="10" t="s">
        <v>11</v>
      </c>
      <c r="D18" s="12">
        <v>234</v>
      </c>
      <c r="E18" s="12">
        <v>234</v>
      </c>
      <c r="F18" s="12">
        <v>234</v>
      </c>
      <c r="G18" s="12">
        <v>234</v>
      </c>
      <c r="H18" s="12">
        <v>234</v>
      </c>
    </row>
    <row r="19" ht="14.5" spans="1:8">
      <c r="A19" s="12"/>
      <c r="B19" s="13"/>
      <c r="C19" s="10" t="s">
        <v>12</v>
      </c>
      <c r="D19" s="12">
        <v>20</v>
      </c>
      <c r="E19" s="12">
        <v>20</v>
      </c>
      <c r="F19" s="12">
        <v>20</v>
      </c>
      <c r="G19" s="12">
        <v>20</v>
      </c>
      <c r="H19" s="12">
        <v>20</v>
      </c>
    </row>
    <row r="20" ht="14.5" spans="1:8">
      <c r="A20" s="10" t="s">
        <v>16</v>
      </c>
      <c r="B20" s="11" t="s">
        <v>4</v>
      </c>
      <c r="C20" s="10" t="s">
        <v>11</v>
      </c>
      <c r="D20" s="12">
        <v>575</v>
      </c>
      <c r="E20" s="12">
        <v>575</v>
      </c>
      <c r="F20" s="12">
        <v>575</v>
      </c>
      <c r="G20" s="12">
        <v>575</v>
      </c>
      <c r="H20" s="12">
        <v>575</v>
      </c>
    </row>
    <row r="21" ht="14.5" spans="1:8">
      <c r="A21" s="12"/>
      <c r="B21" s="13"/>
      <c r="C21" s="10" t="s">
        <v>12</v>
      </c>
      <c r="D21" s="12">
        <v>24</v>
      </c>
      <c r="E21" s="12">
        <v>24</v>
      </c>
      <c r="F21" s="12">
        <v>24</v>
      </c>
      <c r="G21" s="12">
        <v>24</v>
      </c>
      <c r="H21" s="12">
        <v>24</v>
      </c>
    </row>
    <row r="22" ht="14.5" spans="1:8">
      <c r="A22" s="12"/>
      <c r="B22" s="11" t="s">
        <v>7</v>
      </c>
      <c r="C22" s="10" t="s">
        <v>11</v>
      </c>
      <c r="D22" s="12">
        <v>380</v>
      </c>
      <c r="E22" s="12">
        <v>380</v>
      </c>
      <c r="F22" s="12">
        <v>380</v>
      </c>
      <c r="G22" s="12">
        <v>380</v>
      </c>
      <c r="H22" s="12">
        <v>380</v>
      </c>
    </row>
    <row r="23" ht="14.5" spans="1:8">
      <c r="A23" s="12"/>
      <c r="B23" s="13"/>
      <c r="C23" s="10" t="s">
        <v>12</v>
      </c>
      <c r="D23" s="12">
        <v>20</v>
      </c>
      <c r="E23" s="12">
        <v>20</v>
      </c>
      <c r="F23" s="12">
        <v>20</v>
      </c>
      <c r="G23" s="12">
        <v>20</v>
      </c>
      <c r="H23" s="12">
        <v>20</v>
      </c>
    </row>
    <row r="24" ht="14.5" spans="1:8">
      <c r="A24" s="10" t="s">
        <v>17</v>
      </c>
      <c r="B24" s="11" t="s">
        <v>18</v>
      </c>
      <c r="C24" s="10" t="s">
        <v>11</v>
      </c>
      <c r="D24" s="12">
        <v>758</v>
      </c>
      <c r="E24" s="12">
        <v>758</v>
      </c>
      <c r="F24" s="12">
        <v>758</v>
      </c>
      <c r="G24" s="12">
        <v>758</v>
      </c>
      <c r="H24" s="12">
        <v>758</v>
      </c>
    </row>
    <row r="25" ht="14.5" spans="1:8">
      <c r="A25" s="12"/>
      <c r="B25" s="13"/>
      <c r="C25" s="10" t="s">
        <v>12</v>
      </c>
      <c r="D25" s="12">
        <v>42</v>
      </c>
      <c r="E25" s="12">
        <v>42</v>
      </c>
      <c r="F25" s="12">
        <v>42</v>
      </c>
      <c r="G25" s="12">
        <v>42</v>
      </c>
      <c r="H25" s="12">
        <v>42</v>
      </c>
    </row>
  </sheetData>
  <mergeCells count="18">
    <mergeCell ref="A2:A5"/>
    <mergeCell ref="A6:A9"/>
    <mergeCell ref="A10:A13"/>
    <mergeCell ref="A14:A19"/>
    <mergeCell ref="A20:A23"/>
    <mergeCell ref="A24:A25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I2" sqref="I2:I25"/>
    </sheetView>
  </sheetViews>
  <sheetFormatPr defaultColWidth="8.72727272727273" defaultRowHeight="14"/>
  <cols>
    <col min="2" max="2" width="16.7272727272727" customWidth="1"/>
    <col min="9" max="9" width="8.72727272727273" style="1"/>
  </cols>
  <sheetData>
    <row r="1" ht="14.5" spans="1:9">
      <c r="A1" s="2" t="s">
        <v>0</v>
      </c>
      <c r="B1" s="2" t="s">
        <v>1</v>
      </c>
      <c r="C1" s="3" t="s">
        <v>2</v>
      </c>
      <c r="D1" s="4">
        <v>80</v>
      </c>
      <c r="E1" s="4">
        <v>85</v>
      </c>
      <c r="F1" s="4">
        <v>90</v>
      </c>
      <c r="G1" s="4">
        <v>95</v>
      </c>
      <c r="H1" s="4">
        <v>100</v>
      </c>
      <c r="I1" s="14" t="s">
        <v>19</v>
      </c>
    </row>
    <row r="2" ht="14.5" spans="1:9">
      <c r="A2" s="5" t="s">
        <v>3</v>
      </c>
      <c r="B2" s="6" t="s">
        <v>4</v>
      </c>
      <c r="C2" s="7" t="s">
        <v>5</v>
      </c>
      <c r="D2" s="8">
        <f>洗标数量2.26未加损耗!D2*1.03</f>
        <v>379.04</v>
      </c>
      <c r="E2" s="8">
        <f>洗标数量2.26未加损耗!E2*1.03</f>
        <v>379.04</v>
      </c>
      <c r="F2" s="8">
        <f>洗标数量2.26未加损耗!F2*1.03</f>
        <v>379.04</v>
      </c>
      <c r="G2" s="8">
        <f>洗标数量2.26未加损耗!G2*1.03</f>
        <v>379.04</v>
      </c>
      <c r="H2" s="8">
        <f>洗标数量2.26未加损耗!H2*1.03</f>
        <v>379.04</v>
      </c>
      <c r="I2" s="15">
        <f>379*5</f>
        <v>1895</v>
      </c>
    </row>
    <row r="3" ht="14.5" spans="1:9">
      <c r="A3" s="5"/>
      <c r="B3" s="9"/>
      <c r="C3" s="7" t="s">
        <v>6</v>
      </c>
      <c r="D3" s="8">
        <f>洗标数量2.26未加损耗!D3*1.03</f>
        <v>22.66</v>
      </c>
      <c r="E3" s="8">
        <f>洗标数量2.26未加损耗!E3*1.03</f>
        <v>22.66</v>
      </c>
      <c r="F3" s="8">
        <f>洗标数量2.26未加损耗!F3*1.03</f>
        <v>22.66</v>
      </c>
      <c r="G3" s="8">
        <f>洗标数量2.26未加损耗!G3*1.03</f>
        <v>22.66</v>
      </c>
      <c r="H3" s="8">
        <f>洗标数量2.26未加损耗!H3*1.03</f>
        <v>22.66</v>
      </c>
      <c r="I3" s="15">
        <f>23*5</f>
        <v>115</v>
      </c>
    </row>
    <row r="4" ht="14.5" spans="1:14">
      <c r="A4" s="5"/>
      <c r="B4" s="6" t="s">
        <v>7</v>
      </c>
      <c r="C4" s="7" t="s">
        <v>5</v>
      </c>
      <c r="D4" s="8">
        <f>洗标数量2.26未加损耗!D4*1.03</f>
        <v>281.19</v>
      </c>
      <c r="E4" s="8">
        <f>洗标数量2.26未加损耗!E4*1.03</f>
        <v>281.19</v>
      </c>
      <c r="F4" s="8">
        <f>洗标数量2.26未加损耗!F4*1.03</f>
        <v>281.19</v>
      </c>
      <c r="G4" s="8">
        <f>洗标数量2.26未加损耗!G4*1.03</f>
        <v>281.19</v>
      </c>
      <c r="H4" s="8">
        <f>洗标数量2.26未加损耗!H4*1.03</f>
        <v>281.19</v>
      </c>
      <c r="I4" s="15">
        <f>281*5</f>
        <v>1405</v>
      </c>
      <c r="L4" s="16" t="s">
        <v>20</v>
      </c>
      <c r="M4" s="17"/>
      <c r="N4" s="17">
        <v>22270</v>
      </c>
    </row>
    <row r="5" ht="14.5" spans="1:14">
      <c r="A5" s="5"/>
      <c r="B5" s="9"/>
      <c r="C5" s="7" t="s">
        <v>6</v>
      </c>
      <c r="D5" s="8">
        <f>洗标数量2.26未加损耗!D5*1.03</f>
        <v>21.63</v>
      </c>
      <c r="E5" s="8">
        <f>洗标数量2.26未加损耗!E5*1.03</f>
        <v>21.63</v>
      </c>
      <c r="F5" s="8">
        <f>洗标数量2.26未加损耗!F5*1.03</f>
        <v>21.63</v>
      </c>
      <c r="G5" s="8">
        <f>洗标数量2.26未加损耗!G5*1.03</f>
        <v>21.63</v>
      </c>
      <c r="H5" s="8">
        <f>洗标数量2.26未加损耗!H5*1.03</f>
        <v>21.63</v>
      </c>
      <c r="I5" s="15">
        <f>22*5</f>
        <v>110</v>
      </c>
      <c r="L5" s="16" t="s">
        <v>21</v>
      </c>
      <c r="M5" s="17"/>
      <c r="N5" s="17">
        <v>1415</v>
      </c>
    </row>
    <row r="6" ht="14.5" spans="1:9">
      <c r="A6" s="5" t="s">
        <v>8</v>
      </c>
      <c r="B6" s="6" t="s">
        <v>4</v>
      </c>
      <c r="C6" s="7" t="s">
        <v>5</v>
      </c>
      <c r="D6" s="8">
        <f>洗标数量2.26未加损耗!D6*1.03</f>
        <v>330.63</v>
      </c>
      <c r="E6" s="8">
        <f>洗标数量2.26未加损耗!E6*1.03</f>
        <v>330.63</v>
      </c>
      <c r="F6" s="8">
        <f>洗标数量2.26未加损耗!F6*1.03</f>
        <v>330.63</v>
      </c>
      <c r="G6" s="8">
        <f>洗标数量2.26未加损耗!G6*1.03</f>
        <v>330.63</v>
      </c>
      <c r="H6" s="8">
        <f>洗标数量2.26未加损耗!H6*1.03</f>
        <v>330.63</v>
      </c>
      <c r="I6" s="15">
        <f>331*5</f>
        <v>1655</v>
      </c>
    </row>
    <row r="7" ht="14.5" spans="1:9">
      <c r="A7" s="5"/>
      <c r="B7" s="9"/>
      <c r="C7" s="7" t="s">
        <v>6</v>
      </c>
      <c r="D7" s="8">
        <f>洗标数量2.26未加损耗!D7*1.03</f>
        <v>21.63</v>
      </c>
      <c r="E7" s="8">
        <f>洗标数量2.26未加损耗!E7*1.03</f>
        <v>21.63</v>
      </c>
      <c r="F7" s="8">
        <f>洗标数量2.26未加损耗!F7*1.03</f>
        <v>21.63</v>
      </c>
      <c r="G7" s="8">
        <f>洗标数量2.26未加损耗!G7*1.03</f>
        <v>21.63</v>
      </c>
      <c r="H7" s="8">
        <f>洗标数量2.26未加损耗!H7*1.03</f>
        <v>21.63</v>
      </c>
      <c r="I7" s="15">
        <f>22*5</f>
        <v>110</v>
      </c>
    </row>
    <row r="8" ht="14.5" spans="1:9">
      <c r="A8" s="5"/>
      <c r="B8" s="6" t="s">
        <v>9</v>
      </c>
      <c r="C8" s="7" t="s">
        <v>5</v>
      </c>
      <c r="D8" s="8">
        <f>洗标数量2.26未加损耗!D8*1.03</f>
        <v>252.35</v>
      </c>
      <c r="E8" s="8">
        <f>洗标数量2.26未加损耗!E8*1.03</f>
        <v>252.35</v>
      </c>
      <c r="F8" s="8">
        <f>洗标数量2.26未加损耗!F8*1.03</f>
        <v>252.35</v>
      </c>
      <c r="G8" s="8">
        <f>洗标数量2.26未加损耗!G8*1.03</f>
        <v>252.35</v>
      </c>
      <c r="H8" s="8">
        <f>洗标数量2.26未加损耗!H8*1.03</f>
        <v>252.35</v>
      </c>
      <c r="I8" s="15">
        <f>252*5</f>
        <v>1260</v>
      </c>
    </row>
    <row r="9" ht="14.5" spans="1:9">
      <c r="A9" s="5"/>
      <c r="B9" s="9"/>
      <c r="C9" s="7" t="s">
        <v>6</v>
      </c>
      <c r="D9" s="8">
        <f>洗标数量2.26未加损耗!D9*1.03</f>
        <v>21.63</v>
      </c>
      <c r="E9" s="8">
        <f>洗标数量2.26未加损耗!E9*1.03</f>
        <v>21.63</v>
      </c>
      <c r="F9" s="8">
        <f>洗标数量2.26未加损耗!F9*1.03</f>
        <v>21.63</v>
      </c>
      <c r="G9" s="8">
        <f>洗标数量2.26未加损耗!G9*1.03</f>
        <v>21.63</v>
      </c>
      <c r="H9" s="8">
        <f>洗标数量2.26未加损耗!H9*1.03</f>
        <v>21.63</v>
      </c>
      <c r="I9" s="15">
        <f>22*5</f>
        <v>110</v>
      </c>
    </row>
    <row r="10" ht="14.5" spans="1:9">
      <c r="A10" s="10" t="s">
        <v>10</v>
      </c>
      <c r="B10" s="11" t="s">
        <v>4</v>
      </c>
      <c r="C10" s="10" t="s">
        <v>11</v>
      </c>
      <c r="D10" s="8">
        <f>洗标数量2.26未加损耗!D10*1.03</f>
        <v>390.37</v>
      </c>
      <c r="E10" s="8">
        <f>洗标数量2.26未加损耗!E10*1.03</f>
        <v>390.37</v>
      </c>
      <c r="F10" s="8">
        <f>洗标数量2.26未加损耗!F10*1.03</f>
        <v>390.37</v>
      </c>
      <c r="G10" s="8">
        <f>洗标数量2.26未加损耗!G10*1.03</f>
        <v>390.37</v>
      </c>
      <c r="H10" s="8">
        <f>洗标数量2.26未加损耗!H10*1.03</f>
        <v>390.37</v>
      </c>
      <c r="I10" s="15">
        <f>390*5</f>
        <v>1950</v>
      </c>
    </row>
    <row r="11" ht="14.5" spans="1:9">
      <c r="A11" s="12"/>
      <c r="B11" s="13"/>
      <c r="C11" s="10" t="s">
        <v>12</v>
      </c>
      <c r="D11" s="8">
        <f>洗标数量2.26未加损耗!D11*1.03</f>
        <v>20.6</v>
      </c>
      <c r="E11" s="8">
        <f>洗标数量2.26未加损耗!E11*1.03</f>
        <v>20.6</v>
      </c>
      <c r="F11" s="8">
        <f>洗标数量2.26未加损耗!F11*1.03</f>
        <v>20.6</v>
      </c>
      <c r="G11" s="8">
        <f>洗标数量2.26未加损耗!G11*1.03</f>
        <v>20.6</v>
      </c>
      <c r="H11" s="8">
        <f>洗标数量2.26未加损耗!H11*1.03</f>
        <v>20.6</v>
      </c>
      <c r="I11" s="15">
        <f>21*5</f>
        <v>105</v>
      </c>
    </row>
    <row r="12" ht="14.5" spans="1:9">
      <c r="A12" s="12"/>
      <c r="B12" s="11" t="s">
        <v>13</v>
      </c>
      <c r="C12" s="10" t="s">
        <v>11</v>
      </c>
      <c r="D12" s="8">
        <f>洗标数量2.26未加损耗!D12*1.03</f>
        <v>276.04</v>
      </c>
      <c r="E12" s="8">
        <f>洗标数量2.26未加损耗!E12*1.03</f>
        <v>276.04</v>
      </c>
      <c r="F12" s="8">
        <f>洗标数量2.26未加损耗!F12*1.03</f>
        <v>276.04</v>
      </c>
      <c r="G12" s="8">
        <f>洗标数量2.26未加损耗!G12*1.03</f>
        <v>276.04</v>
      </c>
      <c r="H12" s="8">
        <f>洗标数量2.26未加损耗!H12*1.03</f>
        <v>276.04</v>
      </c>
      <c r="I12" s="15">
        <f>276*5</f>
        <v>1380</v>
      </c>
    </row>
    <row r="13" ht="14.5" spans="1:9">
      <c r="A13" s="12"/>
      <c r="B13" s="13"/>
      <c r="C13" s="10" t="s">
        <v>12</v>
      </c>
      <c r="D13" s="8">
        <f>洗标数量2.26未加损耗!D13*1.03</f>
        <v>20.6</v>
      </c>
      <c r="E13" s="8">
        <f>洗标数量2.26未加损耗!E13*1.03</f>
        <v>20.6</v>
      </c>
      <c r="F13" s="8">
        <f>洗标数量2.26未加损耗!F13*1.03</f>
        <v>20.6</v>
      </c>
      <c r="G13" s="8">
        <f>洗标数量2.26未加损耗!G13*1.03</f>
        <v>20.6</v>
      </c>
      <c r="H13" s="8">
        <f>洗标数量2.26未加损耗!H13*1.03</f>
        <v>20.6</v>
      </c>
      <c r="I13" s="15">
        <f>21*5</f>
        <v>105</v>
      </c>
    </row>
    <row r="14" ht="14.5" spans="1:9">
      <c r="A14" s="10" t="s">
        <v>14</v>
      </c>
      <c r="B14" s="11" t="s">
        <v>15</v>
      </c>
      <c r="C14" s="10" t="s">
        <v>11</v>
      </c>
      <c r="D14" s="8">
        <f>洗标数量2.26未加损耗!D14*1.03</f>
        <v>235.87</v>
      </c>
      <c r="E14" s="8">
        <f>洗标数量2.26未加损耗!E14*1.03</f>
        <v>235.87</v>
      </c>
      <c r="F14" s="8">
        <f>洗标数量2.26未加损耗!F14*1.03</f>
        <v>235.87</v>
      </c>
      <c r="G14" s="8">
        <f>洗标数量2.26未加损耗!G14*1.03</f>
        <v>235.87</v>
      </c>
      <c r="H14" s="8">
        <f>洗标数量2.26未加损耗!H14*1.03</f>
        <v>235.87</v>
      </c>
      <c r="I14" s="15">
        <f>236*5</f>
        <v>1180</v>
      </c>
    </row>
    <row r="15" ht="14.5" spans="1:9">
      <c r="A15" s="12"/>
      <c r="B15" s="13"/>
      <c r="C15" s="10" t="s">
        <v>12</v>
      </c>
      <c r="D15" s="8">
        <f>洗标数量2.26未加损耗!D15*1.03</f>
        <v>20.6</v>
      </c>
      <c r="E15" s="8">
        <f>洗标数量2.26未加损耗!E15*1.03</f>
        <v>20.6</v>
      </c>
      <c r="F15" s="8">
        <f>洗标数量2.26未加损耗!F15*1.03</f>
        <v>20.6</v>
      </c>
      <c r="G15" s="8">
        <f>洗标数量2.26未加损耗!G15*1.03</f>
        <v>20.6</v>
      </c>
      <c r="H15" s="8">
        <f>洗标数量2.26未加损耗!H15*1.03</f>
        <v>20.6</v>
      </c>
      <c r="I15" s="15">
        <f>21*5</f>
        <v>105</v>
      </c>
    </row>
    <row r="16" ht="14.5" spans="1:9">
      <c r="A16" s="12"/>
      <c r="B16" s="11" t="s">
        <v>4</v>
      </c>
      <c r="C16" s="10" t="s">
        <v>11</v>
      </c>
      <c r="D16" s="8">
        <f>洗标数量2.26未加损耗!D16*1.03</f>
        <v>303.85</v>
      </c>
      <c r="E16" s="8">
        <f>洗标数量2.26未加损耗!E16*1.03</f>
        <v>303.85</v>
      </c>
      <c r="F16" s="8">
        <f>洗标数量2.26未加损耗!F16*1.03</f>
        <v>303.85</v>
      </c>
      <c r="G16" s="8">
        <f>洗标数量2.26未加损耗!G16*1.03</f>
        <v>303.85</v>
      </c>
      <c r="H16" s="8">
        <f>洗标数量2.26未加损耗!H16*1.03</f>
        <v>303.85</v>
      </c>
      <c r="I16" s="15">
        <f>304*5</f>
        <v>1520</v>
      </c>
    </row>
    <row r="17" ht="14.5" spans="1:9">
      <c r="A17" s="12"/>
      <c r="B17" s="13"/>
      <c r="C17" s="10" t="s">
        <v>12</v>
      </c>
      <c r="D17" s="8">
        <f>洗标数量2.26未加损耗!D17*1.03</f>
        <v>20.6</v>
      </c>
      <c r="E17" s="8">
        <f>洗标数量2.26未加损耗!E17*1.03</f>
        <v>20.6</v>
      </c>
      <c r="F17" s="8">
        <f>洗标数量2.26未加损耗!F17*1.03</f>
        <v>20.6</v>
      </c>
      <c r="G17" s="8">
        <f>洗标数量2.26未加损耗!G17*1.03</f>
        <v>20.6</v>
      </c>
      <c r="H17" s="8">
        <f>洗标数量2.26未加损耗!H17*1.03</f>
        <v>20.6</v>
      </c>
      <c r="I17" s="15">
        <f>21*5</f>
        <v>105</v>
      </c>
    </row>
    <row r="18" ht="14.5" spans="1:9">
      <c r="A18" s="12"/>
      <c r="B18" s="11" t="s">
        <v>13</v>
      </c>
      <c r="C18" s="10" t="s">
        <v>11</v>
      </c>
      <c r="D18" s="8">
        <f>洗标数量2.26未加损耗!D18*1.03</f>
        <v>241.02</v>
      </c>
      <c r="E18" s="8">
        <f>洗标数量2.26未加损耗!E18*1.03</f>
        <v>241.02</v>
      </c>
      <c r="F18" s="8">
        <f>洗标数量2.26未加损耗!F18*1.03</f>
        <v>241.02</v>
      </c>
      <c r="G18" s="8">
        <f>洗标数量2.26未加损耗!G18*1.03</f>
        <v>241.02</v>
      </c>
      <c r="H18" s="8">
        <f>洗标数量2.26未加损耗!H18*1.03</f>
        <v>241.02</v>
      </c>
      <c r="I18" s="15">
        <f>241*5</f>
        <v>1205</v>
      </c>
    </row>
    <row r="19" ht="14.5" spans="1:9">
      <c r="A19" s="12"/>
      <c r="B19" s="13"/>
      <c r="C19" s="10" t="s">
        <v>12</v>
      </c>
      <c r="D19" s="8">
        <f>洗标数量2.26未加损耗!D19*1.03</f>
        <v>20.6</v>
      </c>
      <c r="E19" s="8">
        <f>洗标数量2.26未加损耗!E19*1.03</f>
        <v>20.6</v>
      </c>
      <c r="F19" s="8">
        <f>洗标数量2.26未加损耗!F19*1.03</f>
        <v>20.6</v>
      </c>
      <c r="G19" s="8">
        <f>洗标数量2.26未加损耗!G19*1.03</f>
        <v>20.6</v>
      </c>
      <c r="H19" s="8">
        <f>洗标数量2.26未加损耗!H19*1.03</f>
        <v>20.6</v>
      </c>
      <c r="I19" s="15">
        <f>21*5</f>
        <v>105</v>
      </c>
    </row>
    <row r="20" ht="14.5" spans="1:9">
      <c r="A20" s="10" t="s">
        <v>16</v>
      </c>
      <c r="B20" s="11" t="s">
        <v>4</v>
      </c>
      <c r="C20" s="10" t="s">
        <v>11</v>
      </c>
      <c r="D20" s="8">
        <f>洗标数量2.26未加损耗!D20*1.03</f>
        <v>592.25</v>
      </c>
      <c r="E20" s="8">
        <f>洗标数量2.26未加损耗!E20*1.03</f>
        <v>592.25</v>
      </c>
      <c r="F20" s="8">
        <f>洗标数量2.26未加损耗!F20*1.03</f>
        <v>592.25</v>
      </c>
      <c r="G20" s="8">
        <f>洗标数量2.26未加损耗!G20*1.03</f>
        <v>592.25</v>
      </c>
      <c r="H20" s="8">
        <f>洗标数量2.26未加损耗!H20*1.03</f>
        <v>592.25</v>
      </c>
      <c r="I20" s="15">
        <f>592*5</f>
        <v>2960</v>
      </c>
    </row>
    <row r="21" ht="14.5" spans="1:9">
      <c r="A21" s="12"/>
      <c r="B21" s="13"/>
      <c r="C21" s="10" t="s">
        <v>12</v>
      </c>
      <c r="D21" s="8">
        <f>洗标数量2.26未加损耗!D21*1.03</f>
        <v>24.72</v>
      </c>
      <c r="E21" s="8">
        <f>洗标数量2.26未加损耗!E21*1.03</f>
        <v>24.72</v>
      </c>
      <c r="F21" s="8">
        <f>洗标数量2.26未加损耗!F21*1.03</f>
        <v>24.72</v>
      </c>
      <c r="G21" s="8">
        <f>洗标数量2.26未加损耗!G21*1.03</f>
        <v>24.72</v>
      </c>
      <c r="H21" s="8">
        <f>洗标数量2.26未加损耗!H21*1.03</f>
        <v>24.72</v>
      </c>
      <c r="I21" s="15">
        <f>25*5</f>
        <v>125</v>
      </c>
    </row>
    <row r="22" ht="14.5" spans="1:9">
      <c r="A22" s="12"/>
      <c r="B22" s="11" t="s">
        <v>7</v>
      </c>
      <c r="C22" s="10" t="s">
        <v>11</v>
      </c>
      <c r="D22" s="8">
        <f>洗标数量2.26未加损耗!D22*1.03</f>
        <v>391.4</v>
      </c>
      <c r="E22" s="8">
        <f>洗标数量2.26未加损耗!E22*1.03</f>
        <v>391.4</v>
      </c>
      <c r="F22" s="8">
        <f>洗标数量2.26未加损耗!F22*1.03</f>
        <v>391.4</v>
      </c>
      <c r="G22" s="8">
        <f>洗标数量2.26未加损耗!G22*1.03</f>
        <v>391.4</v>
      </c>
      <c r="H22" s="8">
        <f>洗标数量2.26未加损耗!H22*1.03</f>
        <v>391.4</v>
      </c>
      <c r="I22" s="15">
        <f>391*5</f>
        <v>1955</v>
      </c>
    </row>
    <row r="23" ht="14.5" spans="1:9">
      <c r="A23" s="12"/>
      <c r="B23" s="13"/>
      <c r="C23" s="10" t="s">
        <v>12</v>
      </c>
      <c r="D23" s="8">
        <f>洗标数量2.26未加损耗!D23*1.03</f>
        <v>20.6</v>
      </c>
      <c r="E23" s="8">
        <f>洗标数量2.26未加损耗!E23*1.03</f>
        <v>20.6</v>
      </c>
      <c r="F23" s="8">
        <f>洗标数量2.26未加损耗!F23*1.03</f>
        <v>20.6</v>
      </c>
      <c r="G23" s="8">
        <f>洗标数量2.26未加损耗!G23*1.03</f>
        <v>20.6</v>
      </c>
      <c r="H23" s="8">
        <f>洗标数量2.26未加损耗!H23*1.03</f>
        <v>20.6</v>
      </c>
      <c r="I23" s="15">
        <f>21*5</f>
        <v>105</v>
      </c>
    </row>
    <row r="24" ht="14.5" spans="1:9">
      <c r="A24" s="10" t="s">
        <v>17</v>
      </c>
      <c r="B24" s="11" t="s">
        <v>18</v>
      </c>
      <c r="C24" s="10" t="s">
        <v>11</v>
      </c>
      <c r="D24" s="8">
        <f>洗标数量2.26未加损耗!D24*1.03</f>
        <v>780.74</v>
      </c>
      <c r="E24" s="8">
        <f>洗标数量2.26未加损耗!E24*1.03</f>
        <v>780.74</v>
      </c>
      <c r="F24" s="8">
        <f>洗标数量2.26未加损耗!F24*1.03</f>
        <v>780.74</v>
      </c>
      <c r="G24" s="8">
        <f>洗标数量2.26未加损耗!G24*1.03</f>
        <v>780.74</v>
      </c>
      <c r="H24" s="8">
        <f>洗标数量2.26未加损耗!H24*1.03</f>
        <v>780.74</v>
      </c>
      <c r="I24" s="15">
        <f>781*5</f>
        <v>3905</v>
      </c>
    </row>
    <row r="25" ht="14.5" spans="1:9">
      <c r="A25" s="12"/>
      <c r="B25" s="13"/>
      <c r="C25" s="10" t="s">
        <v>12</v>
      </c>
      <c r="D25" s="8">
        <f>洗标数量2.26未加损耗!D25*1.03</f>
        <v>43.26</v>
      </c>
      <c r="E25" s="8">
        <f>洗标数量2.26未加损耗!E25*1.03</f>
        <v>43.26</v>
      </c>
      <c r="F25" s="8">
        <f>洗标数量2.26未加损耗!F25*1.03</f>
        <v>43.26</v>
      </c>
      <c r="G25" s="8">
        <f>洗标数量2.26未加损耗!G25*1.03</f>
        <v>43.26</v>
      </c>
      <c r="H25" s="8">
        <f>洗标数量2.26未加损耗!H25*1.03</f>
        <v>43.26</v>
      </c>
      <c r="I25" s="15">
        <f>43*5</f>
        <v>215</v>
      </c>
    </row>
  </sheetData>
  <autoFilter xmlns:etc="http://www.wps.cn/officeDocument/2017/etCustomData" ref="A1:I25" etc:filterBottomFollowUsedRange="0">
    <extLst/>
  </autoFilter>
  <mergeCells count="18">
    <mergeCell ref="A2:A5"/>
    <mergeCell ref="A6:A9"/>
    <mergeCell ref="A10:A13"/>
    <mergeCell ref="A14:A19"/>
    <mergeCell ref="A20:A23"/>
    <mergeCell ref="A24:A25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洗标数量2.26未加损耗</vt:lpstr>
      <vt:lpstr>洗标数量（加损耗）2.26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2025-02-26T03:55:10Z</dcterms:created>
  <dcterms:modified xsi:type="dcterms:W3CDTF">2025-02-26T06:22:29Z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AA133EA703A24728A3300FBDBC77EE03_11</vt:lpwstr>
  </property>
  <property fmtid="{D5CDD505-2E9C-101B-9397-08002B2CF9AE}" pid="3" name="KSOProductBuildVer">
    <vt:lpwstr>2052-12.1.0.20305</vt:lpwstr>
  </property>
</Properties>
</file>