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drawings/drawing1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9200" windowHeight="7000"/>
  </bookViews>
  <sheets>
    <sheet name="吊牌" sheetId="1" r:id="rId1"/>
    <sheet name="白俄罗斯+俄罗斯价钱牌明细" sheetId="2" r:id="rId2"/>
  </sheets>
  <definedNames>
    <definedName name="_xlnm.Print_Area" localSheetId="0">吊牌!$A$1:$L$1046813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<sst xmlns="http://schemas.openxmlformats.org/spreadsheetml/2006/main" count="153" uniqueCount="81">
  <si>
    <t>吊牌类</t>
  </si>
  <si>
    <r>
      <rPr>
        <b/>
        <sz val="16"/>
        <color rgb="FF000000"/>
        <rFont val="宋体"/>
        <charset val="134"/>
      </rPr>
      <t>款式</t>
    </r>
  </si>
  <si>
    <r>
      <rPr>
        <b/>
        <sz val="16"/>
        <color rgb="FF000000"/>
        <rFont val="宋体"/>
        <charset val="134"/>
      </rPr>
      <t>品名</t>
    </r>
  </si>
  <si>
    <t>画稿</t>
  </si>
  <si>
    <t>规格</t>
  </si>
  <si>
    <t>款颜色</t>
  </si>
  <si>
    <t>码数</t>
  </si>
  <si>
    <t>订单数</t>
  </si>
  <si>
    <t>采购数量/个</t>
  </si>
  <si>
    <t>损耗</t>
  </si>
  <si>
    <t>船样/套</t>
  </si>
  <si>
    <t xml:space="preserve"> PO 备注</t>
  </si>
  <si>
    <t>备注</t>
  </si>
  <si>
    <t>C6047AX</t>
  </si>
  <si>
    <t>功能挂牌
25_SPLBM12039_YATI2GIW3QG</t>
  </si>
  <si>
    <t>4cm宽*11.5cm高</t>
  </si>
  <si>
    <t>黑色BK81
灰色GR522#</t>
  </si>
  <si>
    <t>S-XXL
通码</t>
  </si>
  <si>
    <r>
      <rPr>
        <b/>
        <sz val="14"/>
        <rFont val="Calibri"/>
        <charset val="134"/>
      </rPr>
      <t>154966</t>
    </r>
    <r>
      <rPr>
        <b/>
        <sz val="14"/>
        <rFont val="宋体"/>
        <charset val="134"/>
      </rPr>
      <t>，</t>
    </r>
    <r>
      <rPr>
        <b/>
        <sz val="14"/>
        <rFont val="Calibri"/>
        <charset val="134"/>
      </rPr>
      <t>1549669</t>
    </r>
    <r>
      <rPr>
        <b/>
        <sz val="14"/>
        <rFont val="宋体"/>
        <charset val="134"/>
      </rPr>
      <t>，</t>
    </r>
    <r>
      <rPr>
        <b/>
        <sz val="14"/>
        <rFont val="Calibri"/>
        <charset val="134"/>
      </rPr>
      <t>1549672</t>
    </r>
    <r>
      <rPr>
        <b/>
        <sz val="14"/>
        <rFont val="宋体"/>
        <charset val="134"/>
      </rPr>
      <t>，</t>
    </r>
    <r>
      <rPr>
        <b/>
        <sz val="14"/>
        <rFont val="Calibri"/>
        <charset val="134"/>
      </rPr>
      <t>1549674</t>
    </r>
    <r>
      <rPr>
        <b/>
        <sz val="14"/>
        <rFont val="宋体"/>
        <charset val="134"/>
      </rPr>
      <t>，</t>
    </r>
    <r>
      <rPr>
        <b/>
        <sz val="14"/>
        <rFont val="Calibri"/>
        <charset val="134"/>
      </rPr>
      <t>1549676</t>
    </r>
    <r>
      <rPr>
        <b/>
        <sz val="14"/>
        <rFont val="宋体"/>
        <charset val="134"/>
      </rPr>
      <t>，</t>
    </r>
    <r>
      <rPr>
        <b/>
        <sz val="14"/>
        <rFont val="Calibri"/>
        <charset val="134"/>
      </rPr>
      <t>1549678</t>
    </r>
    <r>
      <rPr>
        <b/>
        <sz val="14"/>
        <rFont val="宋体"/>
        <charset val="134"/>
      </rPr>
      <t>，</t>
    </r>
    <r>
      <rPr>
        <b/>
        <sz val="14"/>
        <rFont val="Calibri"/>
        <charset val="134"/>
      </rPr>
      <t>1549680</t>
    </r>
    <r>
      <rPr>
        <b/>
        <sz val="14"/>
        <rFont val="宋体"/>
        <charset val="134"/>
      </rPr>
      <t>，</t>
    </r>
    <r>
      <rPr>
        <b/>
        <sz val="14"/>
        <rFont val="Calibri"/>
        <charset val="134"/>
      </rPr>
      <t>1549683</t>
    </r>
    <r>
      <rPr>
        <b/>
        <sz val="14"/>
        <rFont val="宋体"/>
        <charset val="134"/>
      </rPr>
      <t>，</t>
    </r>
    <r>
      <rPr>
        <b/>
        <sz val="14"/>
        <rFont val="Calibri"/>
        <charset val="134"/>
      </rPr>
      <t>1549689</t>
    </r>
    <r>
      <rPr>
        <b/>
        <sz val="14"/>
        <rFont val="宋体"/>
        <charset val="134"/>
      </rPr>
      <t>，</t>
    </r>
    <r>
      <rPr>
        <b/>
        <sz val="14"/>
        <rFont val="Calibri"/>
        <charset val="134"/>
      </rPr>
      <t>1549691</t>
    </r>
    <r>
      <rPr>
        <b/>
        <sz val="14"/>
        <rFont val="宋体"/>
        <charset val="134"/>
      </rPr>
      <t>，</t>
    </r>
    <r>
      <rPr>
        <b/>
        <sz val="14"/>
        <rFont val="Calibri"/>
        <charset val="134"/>
      </rPr>
      <t>1549693</t>
    </r>
    <r>
      <rPr>
        <b/>
        <sz val="14"/>
        <rFont val="宋体"/>
        <charset val="134"/>
      </rPr>
      <t>，</t>
    </r>
    <r>
      <rPr>
        <b/>
        <sz val="14"/>
        <rFont val="Calibri"/>
        <charset val="134"/>
      </rPr>
      <t>1549695</t>
    </r>
    <r>
      <rPr>
        <b/>
        <sz val="14"/>
        <rFont val="宋体"/>
        <charset val="134"/>
      </rPr>
      <t>，</t>
    </r>
    <r>
      <rPr>
        <b/>
        <sz val="14"/>
        <rFont val="Calibri"/>
        <charset val="134"/>
      </rPr>
      <t>1549704</t>
    </r>
    <r>
      <rPr>
        <b/>
        <sz val="14"/>
        <rFont val="宋体"/>
        <charset val="134"/>
      </rPr>
      <t>，</t>
    </r>
    <r>
      <rPr>
        <b/>
        <sz val="14"/>
        <rFont val="Calibri"/>
        <charset val="134"/>
      </rPr>
      <t>1549708</t>
    </r>
    <r>
      <rPr>
        <b/>
        <sz val="14"/>
        <rFont val="宋体"/>
        <charset val="134"/>
      </rPr>
      <t>，</t>
    </r>
    <r>
      <rPr>
        <b/>
        <sz val="14"/>
        <rFont val="Calibri"/>
        <charset val="134"/>
      </rPr>
      <t>1549711</t>
    </r>
    <r>
      <rPr>
        <b/>
        <sz val="14"/>
        <rFont val="宋体"/>
        <charset val="134"/>
      </rPr>
      <t>，</t>
    </r>
    <r>
      <rPr>
        <b/>
        <sz val="14"/>
        <rFont val="Calibri"/>
        <charset val="134"/>
      </rPr>
      <t>1549716</t>
    </r>
    <r>
      <rPr>
        <b/>
        <sz val="14"/>
        <rFont val="宋体"/>
        <charset val="134"/>
      </rPr>
      <t>，</t>
    </r>
    <r>
      <rPr>
        <b/>
        <sz val="14"/>
        <rFont val="Calibri"/>
        <charset val="134"/>
      </rPr>
      <t>1549718</t>
    </r>
    <r>
      <rPr>
        <b/>
        <sz val="14"/>
        <rFont val="宋体"/>
        <charset val="134"/>
      </rPr>
      <t>，</t>
    </r>
    <r>
      <rPr>
        <b/>
        <sz val="14"/>
        <rFont val="Calibri"/>
        <charset val="134"/>
      </rPr>
      <t>1549720</t>
    </r>
    <r>
      <rPr>
        <b/>
        <sz val="14"/>
        <rFont val="宋体"/>
        <charset val="134"/>
      </rPr>
      <t>，</t>
    </r>
    <r>
      <rPr>
        <b/>
        <sz val="14"/>
        <rFont val="Calibri"/>
        <charset val="134"/>
      </rPr>
      <t>1550461</t>
    </r>
    <r>
      <rPr>
        <b/>
        <sz val="14"/>
        <rFont val="宋体"/>
        <charset val="134"/>
      </rPr>
      <t>，</t>
    </r>
    <r>
      <rPr>
        <b/>
        <sz val="14"/>
        <rFont val="Calibri"/>
        <charset val="134"/>
      </rPr>
      <t>1550466</t>
    </r>
    <r>
      <rPr>
        <b/>
        <sz val="14"/>
        <rFont val="宋体"/>
        <charset val="134"/>
      </rPr>
      <t>，</t>
    </r>
    <r>
      <rPr>
        <b/>
        <sz val="14"/>
        <rFont val="Calibri"/>
        <charset val="134"/>
      </rPr>
      <t>1551114</t>
    </r>
  </si>
  <si>
    <t>主吊牌
24_AULBM11953_ZGOE-3-Y3AG</t>
  </si>
  <si>
    <r>
      <rPr>
        <b/>
        <sz val="16"/>
        <rFont val="宋体"/>
        <charset val="134"/>
      </rPr>
      <t>5cm宽* 9cm高
含背面</t>
    </r>
    <r>
      <rPr>
        <b/>
        <sz val="16"/>
        <color rgb="FFFF0000"/>
        <rFont val="宋体"/>
        <charset val="134"/>
      </rPr>
      <t>价钱</t>
    </r>
    <r>
      <rPr>
        <b/>
        <sz val="16"/>
        <rFont val="宋体"/>
        <charset val="134"/>
      </rPr>
      <t>、条码等信息</t>
    </r>
  </si>
  <si>
    <t>黑色BK81</t>
  </si>
  <si>
    <t>S</t>
  </si>
  <si>
    <r>
      <rPr>
        <b/>
        <sz val="14"/>
        <rFont val="Calibri"/>
        <charset val="134"/>
      </rPr>
      <t>1549666</t>
    </r>
    <r>
      <rPr>
        <b/>
        <sz val="14"/>
        <rFont val="宋体"/>
        <charset val="134"/>
      </rPr>
      <t>，</t>
    </r>
    <r>
      <rPr>
        <b/>
        <sz val="14"/>
        <rFont val="Calibri"/>
        <charset val="134"/>
      </rPr>
      <t>1549669</t>
    </r>
    <r>
      <rPr>
        <b/>
        <sz val="14"/>
        <rFont val="宋体"/>
        <charset val="134"/>
      </rPr>
      <t>，</t>
    </r>
    <r>
      <rPr>
        <b/>
        <sz val="14"/>
        <rFont val="Calibri"/>
        <charset val="134"/>
      </rPr>
      <t>1549672</t>
    </r>
    <r>
      <rPr>
        <b/>
        <sz val="14"/>
        <rFont val="宋体"/>
        <charset val="134"/>
      </rPr>
      <t>，</t>
    </r>
    <r>
      <rPr>
        <b/>
        <sz val="14"/>
        <rFont val="Calibri"/>
        <charset val="134"/>
      </rPr>
      <t>1549674</t>
    </r>
    <r>
      <rPr>
        <b/>
        <sz val="14"/>
        <rFont val="宋体"/>
        <charset val="134"/>
      </rPr>
      <t>，</t>
    </r>
    <r>
      <rPr>
        <b/>
        <sz val="14"/>
        <rFont val="Calibri"/>
        <charset val="134"/>
      </rPr>
      <t>1549676</t>
    </r>
    <r>
      <rPr>
        <b/>
        <sz val="14"/>
        <rFont val="宋体"/>
        <charset val="134"/>
      </rPr>
      <t>，</t>
    </r>
    <r>
      <rPr>
        <b/>
        <sz val="14"/>
        <rFont val="Calibri"/>
        <charset val="134"/>
      </rPr>
      <t>1549678</t>
    </r>
    <r>
      <rPr>
        <b/>
        <sz val="14"/>
        <rFont val="宋体"/>
        <charset val="134"/>
      </rPr>
      <t>，</t>
    </r>
    <r>
      <rPr>
        <b/>
        <sz val="14"/>
        <rFont val="Calibri"/>
        <charset val="134"/>
      </rPr>
      <t>1549680</t>
    </r>
    <r>
      <rPr>
        <b/>
        <sz val="14"/>
        <rFont val="宋体"/>
        <charset val="134"/>
      </rPr>
      <t>，</t>
    </r>
    <r>
      <rPr>
        <b/>
        <sz val="14"/>
        <rFont val="Calibri"/>
        <charset val="134"/>
      </rPr>
      <t>1549683</t>
    </r>
    <r>
      <rPr>
        <b/>
        <sz val="14"/>
        <rFont val="宋体"/>
        <charset val="134"/>
      </rPr>
      <t>，</t>
    </r>
    <r>
      <rPr>
        <b/>
        <sz val="14"/>
        <color rgb="FFED0000"/>
        <rFont val="Calibri"/>
        <charset val="134"/>
      </rPr>
      <t>1549689</t>
    </r>
    <r>
      <rPr>
        <b/>
        <sz val="14"/>
        <rFont val="Calibri"/>
        <charset val="134"/>
      </rPr>
      <t>,1549691</t>
    </r>
    <r>
      <rPr>
        <b/>
        <sz val="14"/>
        <rFont val="宋体"/>
        <charset val="134"/>
      </rPr>
      <t>，</t>
    </r>
    <r>
      <rPr>
        <b/>
        <sz val="14"/>
        <rFont val="Calibri"/>
        <charset val="134"/>
      </rPr>
      <t>1549693</t>
    </r>
    <r>
      <rPr>
        <b/>
        <sz val="14"/>
        <rFont val="宋体"/>
        <charset val="134"/>
      </rPr>
      <t>，</t>
    </r>
    <r>
      <rPr>
        <b/>
        <sz val="14"/>
        <rFont val="Calibri"/>
        <charset val="134"/>
      </rPr>
      <t>1549695</t>
    </r>
    <r>
      <rPr>
        <b/>
        <sz val="14"/>
        <rFont val="宋体"/>
        <charset val="134"/>
      </rPr>
      <t>，</t>
    </r>
    <r>
      <rPr>
        <b/>
        <sz val="14"/>
        <rFont val="Calibri"/>
        <charset val="134"/>
      </rPr>
      <t>1549704,1549716,1549718,1549720</t>
    </r>
    <r>
      <rPr>
        <b/>
        <sz val="14"/>
        <rFont val="宋体"/>
        <charset val="134"/>
      </rPr>
      <t>，</t>
    </r>
    <r>
      <rPr>
        <b/>
        <sz val="14"/>
        <rFont val="Calibri"/>
        <charset val="134"/>
      </rPr>
      <t>1550461,</t>
    </r>
    <r>
      <rPr>
        <b/>
        <sz val="14"/>
        <color rgb="FFED0000"/>
        <rFont val="Calibri"/>
        <charset val="134"/>
      </rPr>
      <t>1551114</t>
    </r>
  </si>
  <si>
    <t>分码分颜色，价格显示</t>
  </si>
  <si>
    <t>M</t>
  </si>
  <si>
    <t>L</t>
  </si>
  <si>
    <t>XL</t>
  </si>
  <si>
    <t>XXL</t>
  </si>
  <si>
    <t>灰色GR522#</t>
  </si>
  <si>
    <r>
      <rPr>
        <b/>
        <sz val="14"/>
        <rFont val="Calibri"/>
        <charset val="134"/>
      </rPr>
      <t>1549666</t>
    </r>
    <r>
      <rPr>
        <b/>
        <sz val="14"/>
        <rFont val="宋体"/>
        <charset val="134"/>
      </rPr>
      <t>，</t>
    </r>
    <r>
      <rPr>
        <b/>
        <sz val="14"/>
        <rFont val="Calibri"/>
        <charset val="134"/>
      </rPr>
      <t>1549669</t>
    </r>
    <r>
      <rPr>
        <b/>
        <sz val="14"/>
        <rFont val="宋体"/>
        <charset val="134"/>
      </rPr>
      <t>，</t>
    </r>
    <r>
      <rPr>
        <b/>
        <sz val="14"/>
        <rFont val="Calibri"/>
        <charset val="134"/>
      </rPr>
      <t>1549672</t>
    </r>
    <r>
      <rPr>
        <b/>
        <sz val="14"/>
        <rFont val="宋体"/>
        <charset val="134"/>
      </rPr>
      <t>，</t>
    </r>
    <r>
      <rPr>
        <b/>
        <sz val="14"/>
        <rFont val="Calibri"/>
        <charset val="134"/>
      </rPr>
      <t>1549674</t>
    </r>
    <r>
      <rPr>
        <b/>
        <sz val="14"/>
        <rFont val="宋体"/>
        <charset val="134"/>
      </rPr>
      <t>，</t>
    </r>
    <r>
      <rPr>
        <b/>
        <sz val="14"/>
        <rFont val="Calibri"/>
        <charset val="134"/>
      </rPr>
      <t>1549676</t>
    </r>
    <r>
      <rPr>
        <b/>
        <sz val="14"/>
        <rFont val="宋体"/>
        <charset val="134"/>
      </rPr>
      <t>，</t>
    </r>
    <r>
      <rPr>
        <b/>
        <sz val="14"/>
        <rFont val="Calibri"/>
        <charset val="134"/>
      </rPr>
      <t>1549678</t>
    </r>
    <r>
      <rPr>
        <b/>
        <sz val="14"/>
        <rFont val="宋体"/>
        <charset val="134"/>
      </rPr>
      <t>，</t>
    </r>
    <r>
      <rPr>
        <b/>
        <sz val="14"/>
        <rFont val="Calibri"/>
        <charset val="134"/>
      </rPr>
      <t>1549680</t>
    </r>
    <r>
      <rPr>
        <b/>
        <sz val="14"/>
        <rFont val="宋体"/>
        <charset val="134"/>
      </rPr>
      <t>，</t>
    </r>
    <r>
      <rPr>
        <b/>
        <sz val="14"/>
        <rFont val="Calibri"/>
        <charset val="134"/>
      </rPr>
      <t>1549683</t>
    </r>
    <r>
      <rPr>
        <b/>
        <sz val="14"/>
        <rFont val="宋体"/>
        <charset val="134"/>
      </rPr>
      <t>，</t>
    </r>
    <r>
      <rPr>
        <b/>
        <sz val="14"/>
        <color rgb="FFED0000"/>
        <rFont val="宋体"/>
        <charset val="134"/>
      </rPr>
      <t>1549689</t>
    </r>
    <r>
      <rPr>
        <b/>
        <sz val="14"/>
        <rFont val="宋体"/>
        <charset val="134"/>
      </rPr>
      <t>,</t>
    </r>
    <r>
      <rPr>
        <b/>
        <sz val="14"/>
        <rFont val="Calibri"/>
        <charset val="134"/>
      </rPr>
      <t>1549691</t>
    </r>
    <r>
      <rPr>
        <b/>
        <sz val="14"/>
        <rFont val="宋体"/>
        <charset val="134"/>
      </rPr>
      <t>，</t>
    </r>
    <r>
      <rPr>
        <b/>
        <sz val="14"/>
        <rFont val="Calibri"/>
        <charset val="134"/>
      </rPr>
      <t>1549693</t>
    </r>
    <r>
      <rPr>
        <b/>
        <sz val="14"/>
        <rFont val="宋体"/>
        <charset val="134"/>
      </rPr>
      <t>，</t>
    </r>
    <r>
      <rPr>
        <b/>
        <sz val="14"/>
        <rFont val="Calibri"/>
        <charset val="134"/>
      </rPr>
      <t>1549695</t>
    </r>
    <r>
      <rPr>
        <b/>
        <sz val="14"/>
        <rFont val="宋体"/>
        <charset val="134"/>
      </rPr>
      <t>，</t>
    </r>
    <r>
      <rPr>
        <b/>
        <sz val="14"/>
        <rFont val="Calibri"/>
        <charset val="134"/>
      </rPr>
      <t>1549704,1549716,1549718,1549720</t>
    </r>
    <r>
      <rPr>
        <b/>
        <sz val="14"/>
        <rFont val="宋体"/>
        <charset val="134"/>
      </rPr>
      <t>，</t>
    </r>
    <r>
      <rPr>
        <b/>
        <sz val="14"/>
        <rFont val="Calibri"/>
        <charset val="134"/>
      </rPr>
      <t>1550461,</t>
    </r>
    <r>
      <rPr>
        <b/>
        <sz val="14"/>
        <color rgb="FFED0000"/>
        <rFont val="Calibri"/>
        <charset val="134"/>
      </rPr>
      <t>1551114</t>
    </r>
  </si>
  <si>
    <r>
      <rPr>
        <b/>
        <sz val="16"/>
        <rFont val="宋体"/>
        <charset val="134"/>
      </rPr>
      <t>5CM宽* 9CM高
含背面</t>
    </r>
    <r>
      <rPr>
        <b/>
        <sz val="16"/>
        <color rgb="FFFF0000"/>
        <rFont val="宋体"/>
        <charset val="134"/>
      </rPr>
      <t>条码</t>
    </r>
    <r>
      <rPr>
        <b/>
        <sz val="16"/>
        <rFont val="宋体"/>
        <charset val="134"/>
      </rPr>
      <t>等信息</t>
    </r>
  </si>
  <si>
    <t>1550466</t>
  </si>
  <si>
    <t>分码分颜色，无价格显示</t>
  </si>
  <si>
    <t>TOPTAN-5
Russia价钱牌QR code</t>
  </si>
  <si>
    <t>S/M/L/XL/XXL
32/48/48/32/16</t>
  </si>
  <si>
    <t>1549708</t>
  </si>
  <si>
    <t>一张一个二维码，空背面+粘纸</t>
  </si>
  <si>
    <t>S/M/L/XL/XXL
22/33/33/22/11</t>
  </si>
  <si>
    <t>TOPTAN-7
Belarus价钱牌QR code</t>
  </si>
  <si>
    <t>S/M/L/XL/XXL
36/54/54/36/18</t>
  </si>
  <si>
    <t>1549711</t>
  </si>
  <si>
    <t>S/M/L/XL/XXL
26/39/39/26/13</t>
  </si>
  <si>
    <t>款号</t>
  </si>
  <si>
    <t>PO</t>
  </si>
  <si>
    <t>款式颜色</t>
  </si>
  <si>
    <t>尺码</t>
  </si>
  <si>
    <t>左侧竖向条码</t>
  </si>
  <si>
    <t>前横向条码**-**</t>
  </si>
  <si>
    <t>船样数量</t>
  </si>
  <si>
    <r>
      <rPr>
        <sz val="18"/>
        <color theme="1"/>
        <rFont val="等线"/>
        <charset val="134"/>
        <scheme val="minor"/>
      </rPr>
      <t>8 683526 198</t>
    </r>
    <r>
      <rPr>
        <sz val="18"/>
        <color rgb="FFFF0000"/>
        <rFont val="等线"/>
        <charset val="134"/>
        <scheme val="minor"/>
      </rPr>
      <t>622</t>
    </r>
  </si>
  <si>
    <r>
      <rPr>
        <sz val="16"/>
        <color theme="1"/>
        <rFont val="等线"/>
        <charset val="134"/>
        <scheme val="minor"/>
      </rPr>
      <t>431</t>
    </r>
    <r>
      <rPr>
        <sz val="16"/>
        <color rgb="FFFF0000"/>
        <rFont val="等线"/>
        <charset val="134"/>
        <scheme val="minor"/>
      </rPr>
      <t>1173-1204</t>
    </r>
  </si>
  <si>
    <r>
      <rPr>
        <sz val="18"/>
        <color theme="1"/>
        <rFont val="等线"/>
        <charset val="134"/>
        <scheme val="minor"/>
      </rPr>
      <t>8 683526 198</t>
    </r>
    <r>
      <rPr>
        <sz val="18"/>
        <color rgb="FFFF0000"/>
        <rFont val="等线"/>
        <charset val="134"/>
        <scheme val="minor"/>
      </rPr>
      <t>639</t>
    </r>
  </si>
  <si>
    <r>
      <rPr>
        <sz val="16"/>
        <color theme="1"/>
        <rFont val="等线"/>
        <charset val="134"/>
        <scheme val="minor"/>
      </rPr>
      <t>431</t>
    </r>
    <r>
      <rPr>
        <sz val="16"/>
        <color rgb="FFFF0000"/>
        <rFont val="等线"/>
        <charset val="134"/>
        <scheme val="minor"/>
      </rPr>
      <t>1125-1172</t>
    </r>
  </si>
  <si>
    <r>
      <rPr>
        <sz val="18"/>
        <color theme="1"/>
        <rFont val="等线"/>
        <charset val="134"/>
        <scheme val="minor"/>
      </rPr>
      <t>8 683526 198</t>
    </r>
    <r>
      <rPr>
        <sz val="18"/>
        <color rgb="FFFF0000"/>
        <rFont val="等线"/>
        <charset val="134"/>
        <scheme val="minor"/>
      </rPr>
      <t>646</t>
    </r>
  </si>
  <si>
    <r>
      <rPr>
        <sz val="16"/>
        <color theme="1"/>
        <rFont val="等线"/>
        <charset val="134"/>
        <scheme val="minor"/>
      </rPr>
      <t>431</t>
    </r>
    <r>
      <rPr>
        <sz val="16"/>
        <color rgb="FFFF0000"/>
        <rFont val="等线"/>
        <charset val="134"/>
        <scheme val="minor"/>
      </rPr>
      <t>1077-1124</t>
    </r>
  </si>
  <si>
    <r>
      <rPr>
        <sz val="18"/>
        <color theme="1"/>
        <rFont val="等线"/>
        <charset val="134"/>
        <scheme val="minor"/>
      </rPr>
      <t>8 683526 198</t>
    </r>
    <r>
      <rPr>
        <sz val="18"/>
        <color rgb="FFFF0000"/>
        <rFont val="等线"/>
        <charset val="134"/>
        <scheme val="minor"/>
      </rPr>
      <t>653</t>
    </r>
  </si>
  <si>
    <r>
      <rPr>
        <sz val="16"/>
        <color theme="1"/>
        <rFont val="等线"/>
        <charset val="134"/>
        <scheme val="minor"/>
      </rPr>
      <t>431</t>
    </r>
    <r>
      <rPr>
        <sz val="16"/>
        <color rgb="FFFF0000"/>
        <rFont val="等线"/>
        <charset val="134"/>
        <scheme val="minor"/>
      </rPr>
      <t>1205-1236</t>
    </r>
  </si>
  <si>
    <r>
      <rPr>
        <sz val="18"/>
        <color theme="1"/>
        <rFont val="等线"/>
        <charset val="134"/>
        <scheme val="minor"/>
      </rPr>
      <t>8 683526 198</t>
    </r>
    <r>
      <rPr>
        <sz val="18"/>
        <color rgb="FFFF0000"/>
        <rFont val="等线"/>
        <charset val="134"/>
        <scheme val="minor"/>
      </rPr>
      <t>660</t>
    </r>
  </si>
  <si>
    <r>
      <rPr>
        <sz val="16"/>
        <color theme="1"/>
        <rFont val="等线"/>
        <charset val="134"/>
        <scheme val="minor"/>
      </rPr>
      <t>431</t>
    </r>
    <r>
      <rPr>
        <sz val="16"/>
        <color rgb="FFFF0000"/>
        <rFont val="等线"/>
        <charset val="134"/>
        <scheme val="minor"/>
      </rPr>
      <t>1237-1252</t>
    </r>
  </si>
  <si>
    <t>灰色GR522</t>
  </si>
  <si>
    <r>
      <rPr>
        <sz val="18"/>
        <color theme="1"/>
        <rFont val="等线"/>
        <charset val="134"/>
        <scheme val="minor"/>
      </rPr>
      <t>8 683526 198</t>
    </r>
    <r>
      <rPr>
        <sz val="18"/>
        <color rgb="FFFF0000"/>
        <rFont val="等线"/>
        <charset val="134"/>
        <scheme val="minor"/>
      </rPr>
      <t>578</t>
    </r>
  </si>
  <si>
    <r>
      <rPr>
        <sz val="16"/>
        <color theme="1"/>
        <rFont val="等线"/>
        <charset val="134"/>
        <scheme val="minor"/>
      </rPr>
      <t>431</t>
    </r>
    <r>
      <rPr>
        <sz val="16"/>
        <color rgb="FFFF0000"/>
        <rFont val="等线"/>
        <charset val="134"/>
        <scheme val="minor"/>
      </rPr>
      <t>1022-1043</t>
    </r>
  </si>
  <si>
    <r>
      <rPr>
        <sz val="18"/>
        <color theme="1"/>
        <rFont val="等线"/>
        <charset val="134"/>
        <scheme val="minor"/>
      </rPr>
      <t>8 683526 198</t>
    </r>
    <r>
      <rPr>
        <sz val="18"/>
        <color rgb="FFFF0000"/>
        <rFont val="等线"/>
        <charset val="134"/>
        <scheme val="minor"/>
      </rPr>
      <t>585</t>
    </r>
  </si>
  <si>
    <r>
      <rPr>
        <sz val="16"/>
        <color theme="1"/>
        <rFont val="等线"/>
        <charset val="134"/>
        <scheme val="minor"/>
      </rPr>
      <t>431</t>
    </r>
    <r>
      <rPr>
        <sz val="16"/>
        <color rgb="FFFF0000"/>
        <rFont val="等线"/>
        <charset val="134"/>
        <scheme val="minor"/>
      </rPr>
      <t>0989-1021</t>
    </r>
  </si>
  <si>
    <r>
      <rPr>
        <sz val="18"/>
        <color theme="1"/>
        <rFont val="等线"/>
        <charset val="134"/>
        <scheme val="minor"/>
      </rPr>
      <t>8 683526 198</t>
    </r>
    <r>
      <rPr>
        <sz val="18"/>
        <color rgb="FFFF0000"/>
        <rFont val="等线"/>
        <charset val="134"/>
        <scheme val="minor"/>
      </rPr>
      <t>592</t>
    </r>
  </si>
  <si>
    <r>
      <rPr>
        <sz val="16"/>
        <color theme="1"/>
        <rFont val="等线"/>
        <charset val="134"/>
        <scheme val="minor"/>
      </rPr>
      <t>431</t>
    </r>
    <r>
      <rPr>
        <sz val="16"/>
        <color rgb="FFFF0000"/>
        <rFont val="等线"/>
        <charset val="134"/>
        <scheme val="minor"/>
      </rPr>
      <t>0956-0988</t>
    </r>
  </si>
  <si>
    <r>
      <rPr>
        <sz val="18"/>
        <color theme="1"/>
        <rFont val="等线"/>
        <charset val="134"/>
        <scheme val="minor"/>
      </rPr>
      <t>8 683526 198</t>
    </r>
    <r>
      <rPr>
        <sz val="18"/>
        <color rgb="FFFF0000"/>
        <rFont val="等线"/>
        <charset val="134"/>
        <scheme val="minor"/>
      </rPr>
      <t>608</t>
    </r>
  </si>
  <si>
    <r>
      <rPr>
        <sz val="16"/>
        <color theme="1"/>
        <rFont val="等线"/>
        <charset val="134"/>
        <scheme val="minor"/>
      </rPr>
      <t>431</t>
    </r>
    <r>
      <rPr>
        <sz val="16"/>
        <color rgb="FFFF0000"/>
        <rFont val="等线"/>
        <charset val="134"/>
        <scheme val="minor"/>
      </rPr>
      <t>1044-1065</t>
    </r>
  </si>
  <si>
    <r>
      <rPr>
        <sz val="18"/>
        <color theme="1"/>
        <rFont val="等线"/>
        <charset val="134"/>
        <scheme val="minor"/>
      </rPr>
      <t>8 683526 198</t>
    </r>
    <r>
      <rPr>
        <sz val="18"/>
        <color rgb="FFFF0000"/>
        <rFont val="等线"/>
        <charset val="134"/>
        <scheme val="minor"/>
      </rPr>
      <t>615</t>
    </r>
  </si>
  <si>
    <r>
      <rPr>
        <sz val="16"/>
        <color theme="1"/>
        <rFont val="等线"/>
        <charset val="134"/>
        <scheme val="minor"/>
      </rPr>
      <t>431</t>
    </r>
    <r>
      <rPr>
        <sz val="16"/>
        <color rgb="FFFF0000"/>
        <rFont val="等线"/>
        <charset val="134"/>
        <scheme val="minor"/>
      </rPr>
      <t>1066-1076</t>
    </r>
  </si>
  <si>
    <r>
      <rPr>
        <sz val="16"/>
        <color theme="1"/>
        <rFont val="等线"/>
        <charset val="134"/>
        <scheme val="minor"/>
      </rPr>
      <t>431</t>
    </r>
    <r>
      <rPr>
        <sz val="16"/>
        <color rgb="FFFF0000"/>
        <rFont val="等线"/>
        <charset val="134"/>
        <scheme val="minor"/>
      </rPr>
      <t>1504-1539</t>
    </r>
  </si>
  <si>
    <r>
      <rPr>
        <sz val="16"/>
        <color theme="1"/>
        <rFont val="等线"/>
        <charset val="134"/>
        <scheme val="minor"/>
      </rPr>
      <t>431</t>
    </r>
    <r>
      <rPr>
        <sz val="16"/>
        <color rgb="FFFF0000"/>
        <rFont val="等线"/>
        <charset val="134"/>
        <scheme val="minor"/>
      </rPr>
      <t>1450-1503</t>
    </r>
  </si>
  <si>
    <r>
      <rPr>
        <sz val="16"/>
        <color theme="1"/>
        <rFont val="等线"/>
        <charset val="134"/>
        <scheme val="minor"/>
      </rPr>
      <t>431</t>
    </r>
    <r>
      <rPr>
        <sz val="16"/>
        <color rgb="FFFF0000"/>
        <rFont val="等线"/>
        <charset val="134"/>
        <scheme val="minor"/>
      </rPr>
      <t>1396-1449</t>
    </r>
  </si>
  <si>
    <r>
      <rPr>
        <sz val="16"/>
        <color theme="1"/>
        <rFont val="等线"/>
        <charset val="134"/>
        <scheme val="minor"/>
      </rPr>
      <t>431</t>
    </r>
    <r>
      <rPr>
        <sz val="16"/>
        <color rgb="FFFF0000"/>
        <rFont val="等线"/>
        <charset val="134"/>
        <scheme val="minor"/>
      </rPr>
      <t>1540-1575</t>
    </r>
  </si>
  <si>
    <r>
      <rPr>
        <sz val="16"/>
        <color theme="1"/>
        <rFont val="等线"/>
        <charset val="134"/>
        <scheme val="minor"/>
      </rPr>
      <t>431</t>
    </r>
    <r>
      <rPr>
        <sz val="16"/>
        <color rgb="FFFF0000"/>
        <rFont val="等线"/>
        <charset val="134"/>
        <scheme val="minor"/>
      </rPr>
      <t>1576-1593</t>
    </r>
  </si>
  <si>
    <r>
      <rPr>
        <sz val="16"/>
        <color theme="1"/>
        <rFont val="等线"/>
        <charset val="134"/>
        <scheme val="minor"/>
      </rPr>
      <t>431</t>
    </r>
    <r>
      <rPr>
        <sz val="16"/>
        <color rgb="FFFF0000"/>
        <rFont val="等线"/>
        <charset val="134"/>
        <scheme val="minor"/>
      </rPr>
      <t>1331-1356</t>
    </r>
  </si>
  <si>
    <r>
      <rPr>
        <sz val="16"/>
        <color theme="1"/>
        <rFont val="等线"/>
        <charset val="134"/>
        <scheme val="minor"/>
      </rPr>
      <t>431</t>
    </r>
    <r>
      <rPr>
        <sz val="16"/>
        <color rgb="FFFF0000"/>
        <rFont val="等线"/>
        <charset val="134"/>
        <scheme val="minor"/>
      </rPr>
      <t>1292-1330</t>
    </r>
  </si>
  <si>
    <r>
      <rPr>
        <sz val="16"/>
        <color theme="1"/>
        <rFont val="等线"/>
        <charset val="134"/>
        <scheme val="minor"/>
      </rPr>
      <t>431</t>
    </r>
    <r>
      <rPr>
        <sz val="16"/>
        <color rgb="FFFF0000"/>
        <rFont val="等线"/>
        <charset val="134"/>
        <scheme val="minor"/>
      </rPr>
      <t>1253-1291</t>
    </r>
  </si>
  <si>
    <r>
      <rPr>
        <sz val="16"/>
        <color theme="1"/>
        <rFont val="等线"/>
        <charset val="134"/>
        <scheme val="minor"/>
      </rPr>
      <t>431</t>
    </r>
    <r>
      <rPr>
        <sz val="16"/>
        <color rgb="FFFF0000"/>
        <rFont val="等线"/>
        <charset val="134"/>
        <scheme val="minor"/>
      </rPr>
      <t>1357-1382</t>
    </r>
  </si>
  <si>
    <r>
      <rPr>
        <sz val="16"/>
        <color theme="1"/>
        <rFont val="等线"/>
        <charset val="134"/>
        <scheme val="minor"/>
      </rPr>
      <t>431</t>
    </r>
    <r>
      <rPr>
        <sz val="16"/>
        <color rgb="FFFF0000"/>
        <rFont val="等线"/>
        <charset val="134"/>
        <scheme val="minor"/>
      </rPr>
      <t>1383-1395</t>
    </r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</si>
</sst>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_ "/>
  </numFmts>
  <fonts count="51">
    <font>
      <sz val="11"/>
      <color indexed="8"/>
      <name val="新細明體"/>
      <charset val="134"/>
    </font>
    <font>
      <sz val="11"/>
      <color theme="1"/>
      <name val="等线"/>
      <charset val="134"/>
      <scheme val="minor"/>
    </font>
    <font>
      <b/>
      <sz val="16"/>
      <color theme="1"/>
      <name val="等线"/>
      <charset val="134"/>
      <scheme val="minor"/>
    </font>
    <font>
      <sz val="16"/>
      <color theme="1"/>
      <name val="等线"/>
      <charset val="134"/>
      <scheme val="minor"/>
    </font>
    <font>
      <sz val="18"/>
      <color theme="1"/>
      <name val="等线"/>
      <charset val="134"/>
      <scheme val="minor"/>
    </font>
    <font>
      <b/>
      <sz val="20"/>
      <color theme="1"/>
      <name val="等线"/>
      <charset val="134"/>
      <scheme val="minor"/>
    </font>
    <font>
      <b/>
      <sz val="14"/>
      <color theme="1"/>
      <name val="Calibri"/>
      <charset val="134"/>
    </font>
    <font>
      <b/>
      <sz val="14"/>
      <color indexed="8"/>
      <name val="Calibri"/>
      <charset val="134"/>
    </font>
    <font>
      <b/>
      <sz val="14"/>
      <color rgb="FFFF0000"/>
      <name val="Calibri"/>
      <charset val="134"/>
    </font>
    <font>
      <b/>
      <sz val="14"/>
      <color theme="1"/>
      <name val="微软雅黑"/>
      <charset val="134"/>
    </font>
    <font>
      <b/>
      <sz val="16"/>
      <color theme="1"/>
      <name val="Calibri"/>
      <charset val="134"/>
    </font>
    <font>
      <b/>
      <sz val="16"/>
      <color theme="1"/>
      <name val="宋体"/>
      <charset val="134"/>
    </font>
    <font>
      <b/>
      <sz val="16"/>
      <color rgb="FF000000"/>
      <name val="宋体"/>
      <charset val="134"/>
    </font>
    <font>
      <b/>
      <sz val="16"/>
      <color rgb="FF0000FF"/>
      <name val="宋体"/>
      <charset val="134"/>
    </font>
    <font>
      <b/>
      <sz val="14"/>
      <color rgb="FF000000"/>
      <name val="Calibri"/>
      <charset val="134"/>
    </font>
    <font>
      <b/>
      <sz val="16"/>
      <color rgb="FF000000"/>
      <name val="Calibri"/>
      <charset val="134"/>
    </font>
    <font>
      <b/>
      <sz val="16"/>
      <name val="宋体"/>
      <charset val="134"/>
    </font>
    <font>
      <b/>
      <sz val="16"/>
      <color indexed="8"/>
      <name val="宋体"/>
      <charset val="134"/>
    </font>
    <font>
      <b/>
      <sz val="12"/>
      <color indexed="8"/>
      <name val="宋体"/>
      <charset val="134"/>
    </font>
    <font>
      <b/>
      <sz val="18"/>
      <color theme="1"/>
      <name val="宋体"/>
      <charset val="134"/>
    </font>
    <font>
      <b/>
      <sz val="18"/>
      <color rgb="FF0000FF"/>
      <name val="宋体"/>
      <charset val="134"/>
    </font>
    <font>
      <b/>
      <sz val="14"/>
      <color rgb="FF0000FF"/>
      <name val="Calibri"/>
      <charset val="134"/>
    </font>
    <font>
      <b/>
      <sz val="16"/>
      <color rgb="FFFF0000"/>
      <name val="宋体"/>
      <charset val="134"/>
    </font>
    <font>
      <b/>
      <sz val="14"/>
      <name val="宋体"/>
      <charset val="134"/>
    </font>
    <font>
      <b/>
      <sz val="14"/>
      <color theme="1"/>
      <name val="宋体"/>
      <charset val="134"/>
    </font>
    <font>
      <b/>
      <sz val="16"/>
      <name val="Calibri"/>
      <charset val="134"/>
    </font>
    <font>
      <b/>
      <sz val="14"/>
      <name val="Calibri"/>
      <charset val="134"/>
    </font>
    <font>
      <b/>
      <sz val="14"/>
      <color rgb="FF000000"/>
      <name val="宋体"/>
      <charset val="134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theme="3"/>
      <name val="等线"/>
      <charset val="134"/>
      <scheme val="minor"/>
    </font>
    <font>
      <sz val="11"/>
      <color rgb="FF3F3F76"/>
      <name val="等线"/>
      <charset val="0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rgb="FF9C6500"/>
      <name val="等线"/>
      <charset val="0"/>
      <scheme val="minor"/>
    </font>
    <font>
      <sz val="11"/>
      <color theme="0"/>
      <name val="等线"/>
      <charset val="0"/>
      <scheme val="minor"/>
    </font>
    <font>
      <sz val="11"/>
      <color theme="1"/>
      <name val="等线"/>
      <charset val="0"/>
      <scheme val="minor"/>
    </font>
    <font>
      <sz val="16"/>
      <color rgb="FFFF0000"/>
      <name val="等线"/>
      <charset val="134"/>
      <scheme val="minor"/>
    </font>
    <font>
      <sz val="18"/>
      <color rgb="FFFF0000"/>
      <name val="等线"/>
      <charset val="134"/>
      <scheme val="minor"/>
    </font>
    <font>
      <b/>
      <sz val="14"/>
      <color rgb="FFED0000"/>
      <name val="宋体"/>
      <charset val="134"/>
    </font>
    <font>
      <b/>
      <sz val="14"/>
      <color rgb="FFED0000"/>
      <name val="Calibri"/>
      <charset val="134"/>
    </font>
  </fonts>
  <fills count="36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049989318521683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/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2" fontId="1" fillId="0" borderId="0" applyFon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1" fillId="6" borderId="7" applyNumberFormat="0" applyFont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3" fillId="0" borderId="8" applyNumberFormat="0" applyFill="0" applyAlignment="0" applyProtection="0">
      <alignment vertical="center"/>
    </xf>
    <xf numFmtId="0" fontId="34" fillId="0" borderId="8" applyNumberFormat="0" applyFill="0" applyAlignment="0" applyProtection="0">
      <alignment vertical="center"/>
    </xf>
    <xf numFmtId="0" fontId="35" fillId="0" borderId="9" applyNumberFormat="0" applyFill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6" fillId="7" borderId="10" applyNumberFormat="0" applyAlignment="0" applyProtection="0">
      <alignment vertical="center"/>
    </xf>
    <xf numFmtId="0" fontId="37" fillId="8" borderId="11" applyNumberFormat="0" applyAlignment="0" applyProtection="0">
      <alignment vertical="center"/>
    </xf>
    <xf numFmtId="0" fontId="38" fillId="8" borderId="10" applyNumberFormat="0" applyAlignment="0" applyProtection="0">
      <alignment vertical="center"/>
    </xf>
    <xf numFmtId="0" fontId="39" fillId="9" borderId="12" applyNumberFormat="0" applyAlignment="0" applyProtection="0">
      <alignment vertical="center"/>
    </xf>
    <xf numFmtId="0" fontId="40" fillId="0" borderId="13" applyNumberFormat="0" applyFill="0" applyAlignment="0" applyProtection="0">
      <alignment vertical="center"/>
    </xf>
    <xf numFmtId="0" fontId="41" fillId="0" borderId="14" applyNumberFormat="0" applyFill="0" applyAlignment="0" applyProtection="0">
      <alignment vertical="center"/>
    </xf>
    <xf numFmtId="0" fontId="42" fillId="10" borderId="0" applyNumberFormat="0" applyBorder="0" applyAlignment="0" applyProtection="0">
      <alignment vertical="center"/>
    </xf>
    <xf numFmtId="0" fontId="43" fillId="11" borderId="0" applyNumberFormat="0" applyBorder="0" applyAlignment="0" applyProtection="0">
      <alignment vertical="center"/>
    </xf>
    <xf numFmtId="0" fontId="44" fillId="12" borderId="0" applyNumberFormat="0" applyBorder="0" applyAlignment="0" applyProtection="0">
      <alignment vertical="center"/>
    </xf>
    <xf numFmtId="0" fontId="45" fillId="13" borderId="0" applyNumberFormat="0" applyBorder="0" applyAlignment="0" applyProtection="0">
      <alignment vertical="center"/>
    </xf>
    <xf numFmtId="0" fontId="46" fillId="14" borderId="0" applyNumberFormat="0" applyBorder="0" applyAlignment="0" applyProtection="0">
      <alignment vertical="center"/>
    </xf>
    <xf numFmtId="0" fontId="46" fillId="15" borderId="0" applyNumberFormat="0" applyBorder="0" applyAlignment="0" applyProtection="0">
      <alignment vertical="center"/>
    </xf>
    <xf numFmtId="0" fontId="45" fillId="16" borderId="0" applyNumberFormat="0" applyBorder="0" applyAlignment="0" applyProtection="0">
      <alignment vertical="center"/>
    </xf>
    <xf numFmtId="0" fontId="45" fillId="17" borderId="0" applyNumberFormat="0" applyBorder="0" applyAlignment="0" applyProtection="0">
      <alignment vertical="center"/>
    </xf>
    <xf numFmtId="0" fontId="46" fillId="5" borderId="0" applyNumberFormat="0" applyBorder="0" applyAlignment="0" applyProtection="0">
      <alignment vertical="center"/>
    </xf>
    <xf numFmtId="0" fontId="46" fillId="18" borderId="0" applyNumberFormat="0" applyBorder="0" applyAlignment="0" applyProtection="0">
      <alignment vertical="center"/>
    </xf>
    <xf numFmtId="0" fontId="45" fillId="19" borderId="0" applyNumberFormat="0" applyBorder="0" applyAlignment="0" applyProtection="0">
      <alignment vertical="center"/>
    </xf>
    <xf numFmtId="0" fontId="45" fillId="20" borderId="0" applyNumberFormat="0" applyBorder="0" applyAlignment="0" applyProtection="0">
      <alignment vertical="center"/>
    </xf>
    <xf numFmtId="0" fontId="46" fillId="21" borderId="0" applyNumberFormat="0" applyBorder="0" applyAlignment="0" applyProtection="0">
      <alignment vertical="center"/>
    </xf>
    <xf numFmtId="0" fontId="46" fillId="22" borderId="0" applyNumberFormat="0" applyBorder="0" applyAlignment="0" applyProtection="0">
      <alignment vertical="center"/>
    </xf>
    <xf numFmtId="0" fontId="45" fillId="23" borderId="0" applyNumberFormat="0" applyBorder="0" applyAlignment="0" applyProtection="0">
      <alignment vertical="center"/>
    </xf>
    <xf numFmtId="0" fontId="45" fillId="24" borderId="0" applyNumberFormat="0" applyBorder="0" applyAlignment="0" applyProtection="0">
      <alignment vertical="center"/>
    </xf>
    <xf numFmtId="0" fontId="46" fillId="25" borderId="0" applyNumberFormat="0" applyBorder="0" applyAlignment="0" applyProtection="0">
      <alignment vertical="center"/>
    </xf>
    <xf numFmtId="0" fontId="46" fillId="26" borderId="0" applyNumberFormat="0" applyBorder="0" applyAlignment="0" applyProtection="0">
      <alignment vertical="center"/>
    </xf>
    <xf numFmtId="0" fontId="45" fillId="27" borderId="0" applyNumberFormat="0" applyBorder="0" applyAlignment="0" applyProtection="0">
      <alignment vertical="center"/>
    </xf>
    <xf numFmtId="0" fontId="45" fillId="28" borderId="0" applyNumberFormat="0" applyBorder="0" applyAlignment="0" applyProtection="0">
      <alignment vertical="center"/>
    </xf>
    <xf numFmtId="0" fontId="46" fillId="29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5" fillId="31" borderId="0" applyNumberFormat="0" applyBorder="0" applyAlignment="0" applyProtection="0">
      <alignment vertical="center"/>
    </xf>
    <xf numFmtId="0" fontId="45" fillId="32" borderId="0" applyNumberFormat="0" applyBorder="0" applyAlignment="0" applyProtection="0">
      <alignment vertical="center"/>
    </xf>
    <xf numFmtId="0" fontId="46" fillId="33" borderId="0" applyNumberFormat="0" applyBorder="0" applyAlignment="0" applyProtection="0">
      <alignment vertical="center"/>
    </xf>
    <xf numFmtId="0" fontId="46" fillId="34" borderId="0" applyNumberFormat="0" applyBorder="0" applyAlignment="0" applyProtection="0">
      <alignment vertical="center"/>
    </xf>
    <xf numFmtId="0" fontId="45" fillId="35" borderId="0" applyNumberFormat="0" applyBorder="0" applyAlignment="0" applyProtection="0">
      <alignment vertical="center"/>
    </xf>
    <xf numFmtId="0" fontId="1" fillId="0" borderId="0"/>
  </cellStyleXfs>
  <cellXfs count="74">
    <xf numFmtId="0" fontId="0" fillId="0" borderId="0" xfId="0">
      <alignment vertical="center"/>
    </xf>
    <xf numFmtId="0" fontId="1" fillId="0" borderId="0" xfId="49"/>
    <xf numFmtId="0" fontId="1" fillId="0" borderId="0" xfId="49" applyAlignment="1">
      <alignment horizontal="center" vertical="center"/>
    </xf>
    <xf numFmtId="0" fontId="1" fillId="0" borderId="0" xfId="49" applyAlignment="1">
      <alignment horizontal="center"/>
    </xf>
    <xf numFmtId="0" fontId="2" fillId="0" borderId="1" xfId="49" applyFont="1" applyBorder="1" applyAlignment="1">
      <alignment horizontal="center" vertical="center"/>
    </xf>
    <xf numFmtId="0" fontId="2" fillId="0" borderId="2" xfId="49" applyFont="1" applyBorder="1" applyAlignment="1">
      <alignment horizontal="center" vertical="center"/>
    </xf>
    <xf numFmtId="0" fontId="3" fillId="0" borderId="1" xfId="49" applyFont="1" applyBorder="1" applyAlignment="1">
      <alignment horizontal="center" vertical="center"/>
    </xf>
    <xf numFmtId="0" fontId="3" fillId="0" borderId="3" xfId="49" applyFont="1" applyBorder="1" applyAlignment="1">
      <alignment horizontal="center" vertical="center"/>
    </xf>
    <xf numFmtId="0" fontId="4" fillId="0" borderId="1" xfId="49" applyFont="1" applyBorder="1"/>
    <xf numFmtId="0" fontId="3" fillId="0" borderId="1" xfId="49" applyFont="1" applyBorder="1" applyAlignment="1">
      <alignment horizontal="center"/>
    </xf>
    <xf numFmtId="0" fontId="3" fillId="0" borderId="4" xfId="49" applyFont="1" applyBorder="1" applyAlignment="1">
      <alignment horizontal="center" vertical="center"/>
    </xf>
    <xf numFmtId="0" fontId="3" fillId="0" borderId="5" xfId="49" applyFont="1" applyBorder="1" applyAlignment="1">
      <alignment horizontal="center" vertical="center"/>
    </xf>
    <xf numFmtId="0" fontId="5" fillId="0" borderId="0" xfId="49" applyFont="1" applyAlignment="1">
      <alignment horizontal="center" vertical="center"/>
    </xf>
    <xf numFmtId="0" fontId="6" fillId="0" borderId="0" xfId="0" applyFont="1" applyAlignment="1">
      <alignment horizontal="center" vertical="center"/>
    </xf>
    <xf numFmtId="0" fontId="6" fillId="0" borderId="0" xfId="0" applyFont="1" applyAlignment="1">
      <alignment horizontal="center" vertical="center" wrapText="1"/>
    </xf>
    <xf numFmtId="0" fontId="7" fillId="0" borderId="0" xfId="0" applyFont="1" applyAlignment="1">
      <alignment horizontal="center" vertical="center" wrapText="1"/>
    </xf>
    <xf numFmtId="0" fontId="7" fillId="0" borderId="0" xfId="0" applyFont="1" applyAlignment="1">
      <alignment horizontal="left" vertical="center"/>
    </xf>
    <xf numFmtId="0" fontId="7" fillId="0" borderId="0" xfId="0" applyFont="1" applyAlignment="1">
      <alignment horizontal="center" vertical="center"/>
    </xf>
    <xf numFmtId="0" fontId="8" fillId="0" borderId="0" xfId="0" applyFont="1" applyAlignment="1">
      <alignment horizontal="left" vertical="center"/>
    </xf>
    <xf numFmtId="0" fontId="9" fillId="0" borderId="6" xfId="0" applyFont="1" applyBorder="1" applyAlignment="1">
      <alignment horizontal="center" vertical="center" wrapText="1"/>
    </xf>
    <xf numFmtId="0" fontId="10" fillId="0" borderId="1" xfId="0" applyFont="1" applyBorder="1" applyAlignment="1">
      <alignment horizontal="center" vertical="center"/>
    </xf>
    <xf numFmtId="0" fontId="10" fillId="0" borderId="1" xfId="0" applyFont="1" applyBorder="1" applyAlignment="1">
      <alignment horizontal="center" vertical="center" wrapText="1"/>
    </xf>
    <xf numFmtId="0" fontId="11" fillId="0" borderId="1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 wrapText="1"/>
    </xf>
    <xf numFmtId="0" fontId="13" fillId="2" borderId="1" xfId="0" applyFont="1" applyFill="1" applyBorder="1" applyAlignment="1">
      <alignment horizontal="center" vertical="center" wrapText="1"/>
    </xf>
    <xf numFmtId="0" fontId="14" fillId="0" borderId="1" xfId="0" applyFont="1" applyBorder="1" applyAlignment="1">
      <alignment horizontal="center" vertical="center" wrapText="1"/>
    </xf>
    <xf numFmtId="0" fontId="15" fillId="0" borderId="1" xfId="0" applyFont="1" applyBorder="1" applyAlignment="1">
      <alignment horizontal="center" vertical="center" wrapText="1"/>
    </xf>
    <xf numFmtId="0" fontId="11" fillId="3" borderId="1" xfId="0" applyFont="1" applyFill="1" applyBorder="1" applyAlignment="1">
      <alignment horizontal="center" vertical="center" wrapText="1"/>
    </xf>
    <xf numFmtId="0" fontId="11" fillId="3" borderId="1" xfId="0" applyFont="1" applyFill="1" applyBorder="1" applyAlignment="1">
      <alignment vertical="center" wrapText="1"/>
    </xf>
    <xf numFmtId="0" fontId="16" fillId="0" borderId="1" xfId="0" applyFont="1" applyBorder="1" applyAlignment="1">
      <alignment horizontal="center" vertical="center" wrapText="1"/>
    </xf>
    <xf numFmtId="0" fontId="17" fillId="0" borderId="1" xfId="0" applyFont="1" applyBorder="1" applyAlignment="1">
      <alignment horizontal="center" vertical="center" wrapText="1"/>
    </xf>
    <xf numFmtId="176" fontId="13" fillId="0" borderId="3" xfId="0" applyNumberFormat="1" applyFont="1" applyBorder="1" applyAlignment="1">
      <alignment horizontal="center" vertical="center" wrapText="1"/>
    </xf>
    <xf numFmtId="176" fontId="13" fillId="0" borderId="1" xfId="0" applyNumberFormat="1" applyFont="1" applyBorder="1" applyAlignment="1">
      <alignment horizontal="center" vertical="center" wrapText="1"/>
    </xf>
    <xf numFmtId="0" fontId="11" fillId="4" borderId="1" xfId="0" applyFont="1" applyFill="1" applyBorder="1" applyAlignment="1">
      <alignment horizontal="center" vertical="center" wrapText="1"/>
    </xf>
    <xf numFmtId="0" fontId="16" fillId="4" borderId="1" xfId="0" applyFont="1" applyFill="1" applyBorder="1" applyAlignment="1">
      <alignment horizontal="center" vertical="center" wrapText="1"/>
    </xf>
    <xf numFmtId="0" fontId="17" fillId="4" borderId="1" xfId="0" applyFont="1" applyFill="1" applyBorder="1" applyAlignment="1">
      <alignment horizontal="center" vertical="center" wrapText="1"/>
    </xf>
    <xf numFmtId="176" fontId="13" fillId="4" borderId="1" xfId="0" applyNumberFormat="1" applyFont="1" applyFill="1" applyBorder="1" applyAlignment="1">
      <alignment horizontal="center" vertical="center" wrapText="1"/>
    </xf>
    <xf numFmtId="0" fontId="18" fillId="0" borderId="1" xfId="0" applyFont="1" applyBorder="1" applyAlignment="1">
      <alignment horizontal="center" vertical="center" wrapText="1"/>
    </xf>
    <xf numFmtId="0" fontId="18" fillId="4" borderId="1" xfId="0" applyFont="1" applyFill="1" applyBorder="1" applyAlignment="1">
      <alignment horizontal="center" vertical="center" wrapText="1"/>
    </xf>
    <xf numFmtId="0" fontId="14" fillId="0" borderId="0" xfId="0" applyFont="1" applyAlignment="1">
      <alignment horizontal="center" vertical="center" wrapText="1"/>
    </xf>
    <xf numFmtId="0" fontId="15" fillId="0" borderId="0" xfId="0" applyFont="1" applyAlignment="1">
      <alignment horizontal="center" vertical="center" wrapText="1"/>
    </xf>
    <xf numFmtId="0" fontId="11" fillId="0" borderId="0" xfId="0" applyFont="1" applyAlignment="1">
      <alignment horizontal="center" vertical="center" wrapText="1"/>
    </xf>
    <xf numFmtId="0" fontId="16" fillId="0" borderId="0" xfId="0" applyFont="1" applyAlignment="1">
      <alignment horizontal="center" vertical="center" wrapText="1"/>
    </xf>
    <xf numFmtId="0" fontId="17" fillId="0" borderId="0" xfId="0" applyFont="1" applyAlignment="1">
      <alignment horizontal="center" vertical="center" wrapText="1"/>
    </xf>
    <xf numFmtId="176" fontId="13" fillId="0" borderId="0" xfId="0" applyNumberFormat="1" applyFont="1" applyAlignment="1">
      <alignment horizontal="center" vertical="center" wrapText="1"/>
    </xf>
    <xf numFmtId="0" fontId="19" fillId="2" borderId="0" xfId="0" applyFont="1" applyFill="1">
      <alignment vertical="center"/>
    </xf>
    <xf numFmtId="0" fontId="20" fillId="2" borderId="0" xfId="0" applyFont="1" applyFill="1">
      <alignment vertical="center"/>
    </xf>
    <xf numFmtId="0" fontId="21" fillId="0" borderId="0" xfId="0" applyFont="1" applyAlignment="1">
      <alignment horizontal="left" vertical="center"/>
    </xf>
    <xf numFmtId="0" fontId="22" fillId="2" borderId="1" xfId="0" applyFont="1" applyFill="1" applyBorder="1" applyAlignment="1">
      <alignment horizontal="center" vertical="center" wrapText="1"/>
    </xf>
    <xf numFmtId="0" fontId="23" fillId="3" borderId="1" xfId="0" applyFont="1" applyFill="1" applyBorder="1" applyAlignment="1">
      <alignment horizontal="center" vertical="center" wrapText="1"/>
    </xf>
    <xf numFmtId="0" fontId="24" fillId="0" borderId="1" xfId="0" applyFont="1" applyBorder="1" applyAlignment="1">
      <alignment horizontal="center" vertical="center" wrapText="1"/>
    </xf>
    <xf numFmtId="176" fontId="22" fillId="5" borderId="3" xfId="0" applyNumberFormat="1" applyFont="1" applyFill="1" applyBorder="1" applyAlignment="1">
      <alignment horizontal="center" vertical="center" wrapText="1"/>
    </xf>
    <xf numFmtId="0" fontId="25" fillId="0" borderId="3" xfId="0" applyFont="1" applyBorder="1" applyAlignment="1">
      <alignment horizontal="center" vertical="center"/>
    </xf>
    <xf numFmtId="0" fontId="26" fillId="0" borderId="3" xfId="0" applyFont="1" applyBorder="1" applyAlignment="1">
      <alignment horizontal="center" vertical="center"/>
    </xf>
    <xf numFmtId="49" fontId="26" fillId="0" borderId="3" xfId="0" applyNumberFormat="1" applyFont="1" applyBorder="1" applyAlignment="1">
      <alignment horizontal="center" vertical="center" wrapText="1"/>
    </xf>
    <xf numFmtId="0" fontId="7" fillId="0" borderId="3" xfId="0" applyFont="1" applyBorder="1" applyAlignment="1">
      <alignment wrapText="1"/>
    </xf>
    <xf numFmtId="176" fontId="7" fillId="0" borderId="0" xfId="0" applyNumberFormat="1" applyFont="1" applyAlignment="1">
      <alignment wrapText="1"/>
    </xf>
    <xf numFmtId="0" fontId="7" fillId="0" borderId="0" xfId="0" applyFont="1" applyAlignment="1">
      <alignment wrapText="1"/>
    </xf>
    <xf numFmtId="176" fontId="22" fillId="5" borderId="1" xfId="0" applyNumberFormat="1" applyFont="1" applyFill="1" applyBorder="1" applyAlignment="1">
      <alignment horizontal="center" vertical="center" wrapText="1"/>
    </xf>
    <xf numFmtId="0" fontId="25" fillId="0" borderId="1" xfId="0" applyFont="1" applyBorder="1" applyAlignment="1">
      <alignment horizontal="center" vertical="center"/>
    </xf>
    <xf numFmtId="0" fontId="26" fillId="0" borderId="1" xfId="0" applyFont="1" applyBorder="1" applyAlignment="1">
      <alignment horizontal="center" vertical="center"/>
    </xf>
    <xf numFmtId="49" fontId="26" fillId="0" borderId="1" xfId="0" applyNumberFormat="1" applyFont="1" applyBorder="1" applyAlignment="1">
      <alignment horizontal="center" vertical="center" wrapText="1"/>
    </xf>
    <xf numFmtId="0" fontId="27" fillId="0" borderId="1" xfId="0" applyFont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 wrapText="1"/>
    </xf>
    <xf numFmtId="0" fontId="25" fillId="4" borderId="1" xfId="0" applyFont="1" applyFill="1" applyBorder="1" applyAlignment="1">
      <alignment horizontal="center" vertical="center"/>
    </xf>
    <xf numFmtId="49" fontId="26" fillId="4" borderId="1" xfId="0" applyNumberFormat="1" applyFont="1" applyFill="1" applyBorder="1" applyAlignment="1">
      <alignment horizontal="center" vertical="center" wrapText="1"/>
    </xf>
    <xf numFmtId="49" fontId="26" fillId="0" borderId="1" xfId="0" applyNumberFormat="1" applyFont="1" applyBorder="1" applyAlignment="1">
      <alignment horizontal="center" vertical="center"/>
    </xf>
    <xf numFmtId="0" fontId="26" fillId="4" borderId="1" xfId="0" applyFont="1" applyFill="1" applyBorder="1" applyAlignment="1">
      <alignment horizontal="center" vertical="center"/>
    </xf>
    <xf numFmtId="49" fontId="26" fillId="4" borderId="1" xfId="0" applyNumberFormat="1" applyFont="1" applyFill="1" applyBorder="1" applyAlignment="1">
      <alignment horizontal="center" vertical="center"/>
    </xf>
    <xf numFmtId="0" fontId="27" fillId="0" borderId="1" xfId="0" applyFont="1" applyBorder="1" applyAlignment="1">
      <alignment wrapText="1"/>
    </xf>
    <xf numFmtId="176" fontId="13" fillId="5" borderId="0" xfId="0" applyNumberFormat="1" applyFont="1" applyFill="1" applyAlignment="1">
      <alignment horizontal="center" vertical="center" wrapText="1"/>
    </xf>
    <xf numFmtId="176" fontId="25" fillId="0" borderId="0" xfId="0" applyNumberFormat="1" applyFont="1" applyAlignment="1">
      <alignment horizontal="center" vertical="center"/>
    </xf>
    <xf numFmtId="0" fontId="26" fillId="0" borderId="0" xfId="0" applyFont="1" applyAlignment="1">
      <alignment horizontal="center" vertical="center"/>
    </xf>
    <xf numFmtId="0" fontId="6" fillId="0" borderId="3" xfId="0" applyFont="1" applyBorder="1" applyAlignment="1">
      <alignment horizontal="center" vertical="center" wrapText="1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tyles" Target="styles.xml"/><Relationship Id="rId4" Type="http://schemas.openxmlformats.org/officeDocument/2006/relationships/sharedStrings" Target="sharedString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drawings/_rels/drawing1.xml.rels><?xml version="1.0" encoding="UTF-8" standalone="yes"?>
<Relationships xmlns="http://schemas.openxmlformats.org/package/2006/relationships"><Relationship Id="rId5" Type="http://schemas.openxmlformats.org/officeDocument/2006/relationships/image" Target="../media/image5.png"/><Relationship Id="rId4" Type="http://schemas.openxmlformats.org/officeDocument/2006/relationships/image" Target="../media/image4.png"/><Relationship Id="rId3" Type="http://schemas.openxmlformats.org/officeDocument/2006/relationships/image" Target="../media/image3.png"/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oneCellAnchor>
    <xdr:from>
      <xdr:col>3</xdr:col>
      <xdr:colOff>186302</xdr:colOff>
      <xdr:row>2</xdr:row>
      <xdr:rowOff>405403</xdr:rowOff>
    </xdr:from>
    <xdr:ext cx="1561260" cy="577272"/>
    <xdr:pic>
      <xdr:nvPicPr>
        <xdr:cNvPr id="3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 rot="16200000">
          <a:off x="3982085" y="992505"/>
          <a:ext cx="577215" cy="1561465"/>
        </a:xfrm>
        <a:prstGeom prst="rect">
          <a:avLst/>
        </a:prstGeom>
      </xdr:spPr>
    </xdr:pic>
    <xdr:clientData/>
  </xdr:oneCellAnchor>
  <xdr:oneCellAnchor>
    <xdr:from>
      <xdr:col>3</xdr:col>
      <xdr:colOff>144320</xdr:colOff>
      <xdr:row>3</xdr:row>
      <xdr:rowOff>202045</xdr:rowOff>
    </xdr:from>
    <xdr:ext cx="1106540" cy="880341"/>
    <xdr:pic>
      <xdr:nvPicPr>
        <xdr:cNvPr id="4" name="图片 3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3448050" y="2716530"/>
          <a:ext cx="1106170" cy="880110"/>
        </a:xfrm>
        <a:prstGeom prst="rect">
          <a:avLst/>
        </a:prstGeom>
      </xdr:spPr>
    </xdr:pic>
    <xdr:clientData/>
  </xdr:oneCellAnchor>
  <xdr:oneCellAnchor>
    <xdr:from>
      <xdr:col>3</xdr:col>
      <xdr:colOff>1053523</xdr:colOff>
      <xdr:row>3</xdr:row>
      <xdr:rowOff>331931</xdr:rowOff>
    </xdr:from>
    <xdr:ext cx="719644" cy="1486478"/>
    <xdr:pic>
      <xdr:nvPicPr>
        <xdr:cNvPr id="5" name="图片 4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4357370" y="2846070"/>
          <a:ext cx="719455" cy="1486535"/>
        </a:xfrm>
        <a:prstGeom prst="rect">
          <a:avLst/>
        </a:prstGeom>
      </xdr:spPr>
    </xdr:pic>
    <xdr:clientData/>
  </xdr:oneCellAnchor>
  <xdr:oneCellAnchor>
    <xdr:from>
      <xdr:col>3</xdr:col>
      <xdr:colOff>101025</xdr:colOff>
      <xdr:row>8</xdr:row>
      <xdr:rowOff>274204</xdr:rowOff>
    </xdr:from>
    <xdr:ext cx="1106540" cy="880341"/>
    <xdr:pic>
      <xdr:nvPicPr>
        <xdr:cNvPr id="6" name="图片 5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3404870" y="4756785"/>
          <a:ext cx="1106170" cy="880745"/>
        </a:xfrm>
        <a:prstGeom prst="rect">
          <a:avLst/>
        </a:prstGeom>
      </xdr:spPr>
    </xdr:pic>
    <xdr:clientData/>
  </xdr:oneCellAnchor>
  <xdr:oneCellAnchor>
    <xdr:from>
      <xdr:col>3</xdr:col>
      <xdr:colOff>1069518</xdr:colOff>
      <xdr:row>9</xdr:row>
      <xdr:rowOff>2</xdr:rowOff>
    </xdr:from>
    <xdr:ext cx="749088" cy="1472044"/>
    <xdr:pic>
      <xdr:nvPicPr>
        <xdr:cNvPr id="7" name="图片 6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4373245" y="4876800"/>
          <a:ext cx="748665" cy="1471930"/>
        </a:xfrm>
        <a:prstGeom prst="rect">
          <a:avLst/>
        </a:prstGeom>
      </xdr:spPr>
    </xdr:pic>
    <xdr:clientData/>
  </xdr:oneCellAnchor>
  <xdr:oneCellAnchor>
    <xdr:from>
      <xdr:col>3</xdr:col>
      <xdr:colOff>98913</xdr:colOff>
      <xdr:row>13</xdr:row>
      <xdr:rowOff>325244</xdr:rowOff>
    </xdr:from>
    <xdr:ext cx="1115660" cy="887597"/>
    <xdr:pic>
      <xdr:nvPicPr>
        <xdr:cNvPr id="9" name="图片 8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3402330" y="6776720"/>
          <a:ext cx="1115695" cy="887095"/>
        </a:xfrm>
        <a:prstGeom prst="rect">
          <a:avLst/>
        </a:prstGeom>
      </xdr:spPr>
    </xdr:pic>
    <xdr:clientData/>
  </xdr:oneCellAnchor>
  <xdr:oneCellAnchor>
    <xdr:from>
      <xdr:col>3</xdr:col>
      <xdr:colOff>1039543</xdr:colOff>
      <xdr:row>14</xdr:row>
      <xdr:rowOff>115455</xdr:rowOff>
    </xdr:from>
    <xdr:ext cx="693145" cy="1112526"/>
    <xdr:pic>
      <xdr:nvPicPr>
        <xdr:cNvPr id="12" name="图片 11"/>
        <xdr:cNvPicPr>
          <a:picLocks noChangeAspect="1"/>
        </xdr:cNvPicPr>
      </xdr:nvPicPr>
      <xdr:blipFill>
        <a:blip r:embed="rId5"/>
        <a:stretch>
          <a:fillRect/>
        </a:stretch>
      </xdr:blipFill>
      <xdr:spPr>
        <a:xfrm>
          <a:off x="4343400" y="6922135"/>
          <a:ext cx="692785" cy="1112520"/>
        </a:xfrm>
        <a:prstGeom prst="rect">
          <a:avLst/>
        </a:prstGeom>
      </xdr:spPr>
    </xdr:pic>
    <xdr:clientData/>
  </xdr:oneCellAnchor>
  <xdr:oneCellAnchor>
    <xdr:from>
      <xdr:col>3</xdr:col>
      <xdr:colOff>129886</xdr:colOff>
      <xdr:row>18</xdr:row>
      <xdr:rowOff>346364</xdr:rowOff>
    </xdr:from>
    <xdr:ext cx="1106540" cy="880341"/>
    <xdr:pic>
      <xdr:nvPicPr>
        <xdr:cNvPr id="13" name="图片 12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3433445" y="8575675"/>
          <a:ext cx="1106805" cy="880110"/>
        </a:xfrm>
        <a:prstGeom prst="rect">
          <a:avLst/>
        </a:prstGeom>
      </xdr:spPr>
    </xdr:pic>
    <xdr:clientData/>
  </xdr:oneCellAnchor>
  <xdr:oneCellAnchor>
    <xdr:from>
      <xdr:col>3</xdr:col>
      <xdr:colOff>1068407</xdr:colOff>
      <xdr:row>19</xdr:row>
      <xdr:rowOff>129887</xdr:rowOff>
    </xdr:from>
    <xdr:ext cx="693145" cy="1112526"/>
    <xdr:pic>
      <xdr:nvPicPr>
        <xdr:cNvPr id="14" name="图片 13"/>
        <xdr:cNvPicPr>
          <a:picLocks noChangeAspect="1"/>
        </xdr:cNvPicPr>
      </xdr:nvPicPr>
      <xdr:blipFill>
        <a:blip r:embed="rId5"/>
        <a:stretch>
          <a:fillRect/>
        </a:stretch>
      </xdr:blipFill>
      <xdr:spPr>
        <a:xfrm>
          <a:off x="4371975" y="8714740"/>
          <a:ext cx="693420" cy="1112520"/>
        </a:xfrm>
        <a:prstGeom prst="rect">
          <a:avLst/>
        </a:prstGeom>
      </xdr:spPr>
    </xdr:pic>
    <xdr:clientData/>
  </xdr:oneCellAnchor>
</xdr:wsDr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A1048001"/>
  <sheetViews>
    <sheetView tabSelected="1" zoomScale="50" zoomScaleNormal="50" zoomScaleSheetLayoutView="46" workbookViewId="0">
      <pane ySplit="2" topLeftCell="A3" activePane="bottomLeft" state="frozen"/>
      <selection/>
      <selection pane="bottomLeft" activeCell="I23" sqref="I4:I23"/>
    </sheetView>
  </sheetViews>
  <sheetFormatPr defaultColWidth="11.7" defaultRowHeight="18.5"/>
  <cols>
    <col min="1" max="1" width="4.4" style="17" customWidth="1"/>
    <col min="2" max="2" width="15" style="17" customWidth="1"/>
    <col min="3" max="3" width="27.9" style="17" customWidth="1"/>
    <col min="4" max="4" width="30.1" style="17" customWidth="1"/>
    <col min="5" max="5" width="29.4" style="16" customWidth="1"/>
    <col min="6" max="6" width="21.8" style="16" customWidth="1"/>
    <col min="7" max="7" width="27.9" style="16" customWidth="1"/>
    <col min="8" max="8" width="13.1" style="18" hidden="1" customWidth="1"/>
    <col min="9" max="9" width="13.1" style="18" customWidth="1"/>
    <col min="10" max="10" width="13.1" style="16" customWidth="1"/>
    <col min="11" max="11" width="10.1" style="17" customWidth="1"/>
    <col min="12" max="12" width="64.1" style="17" customWidth="1"/>
    <col min="13" max="13" width="21.1" style="17" customWidth="1"/>
    <col min="14" max="16384" width="11.7" style="17"/>
  </cols>
  <sheetData>
    <row r="1" s="13" customFormat="1" ht="38.5" customHeight="1" spans="1:12">
      <c r="A1" s="19" t="s">
        <v>0</v>
      </c>
      <c r="B1" s="14"/>
      <c r="C1" s="14"/>
      <c r="D1" s="14"/>
      <c r="E1" s="14"/>
      <c r="F1" s="14"/>
      <c r="G1" s="14"/>
      <c r="H1" s="14"/>
      <c r="I1" s="14"/>
      <c r="J1" s="14"/>
      <c r="K1" s="14"/>
      <c r="L1" s="14"/>
    </row>
    <row r="2" s="14" customFormat="1" ht="46.5" customHeight="1" spans="1:13">
      <c r="A2" s="20"/>
      <c r="B2" s="21" t="s">
        <v>1</v>
      </c>
      <c r="C2" s="21" t="s">
        <v>2</v>
      </c>
      <c r="D2" s="22" t="s">
        <v>3</v>
      </c>
      <c r="E2" s="23" t="s">
        <v>4</v>
      </c>
      <c r="F2" s="23" t="s">
        <v>5</v>
      </c>
      <c r="G2" s="23" t="s">
        <v>6</v>
      </c>
      <c r="H2" s="24" t="s">
        <v>7</v>
      </c>
      <c r="I2" s="48" t="s">
        <v>8</v>
      </c>
      <c r="J2" s="49" t="s">
        <v>9</v>
      </c>
      <c r="K2" s="49" t="s">
        <v>10</v>
      </c>
      <c r="L2" s="49" t="s">
        <v>11</v>
      </c>
      <c r="M2" s="50" t="s">
        <v>12</v>
      </c>
    </row>
    <row r="3" s="15" customFormat="1" ht="113" customHeight="1" spans="1:27">
      <c r="A3" s="25">
        <v>1</v>
      </c>
      <c r="B3" s="26" t="s">
        <v>13</v>
      </c>
      <c r="C3" s="27" t="s">
        <v>14</v>
      </c>
      <c r="D3" s="28"/>
      <c r="E3" s="29" t="s">
        <v>15</v>
      </c>
      <c r="F3" s="30" t="s">
        <v>16</v>
      </c>
      <c r="G3" s="30" t="s">
        <v>17</v>
      </c>
      <c r="H3" s="31">
        <v>17512</v>
      </c>
      <c r="I3" s="51">
        <f>H3+J3</f>
        <v>17762</v>
      </c>
      <c r="J3" s="52">
        <v>250</v>
      </c>
      <c r="K3" s="53">
        <v>10</v>
      </c>
      <c r="L3" s="54" t="s">
        <v>18</v>
      </c>
      <c r="M3" s="55"/>
      <c r="N3" s="56"/>
      <c r="O3" s="56">
        <f>I3</f>
        <v>17762</v>
      </c>
      <c r="P3" s="57"/>
      <c r="Q3" s="57"/>
      <c r="R3" s="57"/>
      <c r="S3" s="57"/>
      <c r="T3" s="57"/>
      <c r="U3" s="57"/>
      <c r="V3" s="57"/>
      <c r="W3" s="57"/>
      <c r="X3" s="57"/>
      <c r="Y3" s="57"/>
      <c r="Z3" s="57"/>
      <c r="AA3" s="57"/>
    </row>
    <row r="4" s="15" customFormat="1" ht="31" customHeight="1" spans="1:27">
      <c r="A4" s="25">
        <v>2</v>
      </c>
      <c r="B4" s="26"/>
      <c r="C4" s="27" t="s">
        <v>19</v>
      </c>
      <c r="D4" s="27"/>
      <c r="E4" s="29" t="s">
        <v>20</v>
      </c>
      <c r="F4" s="30" t="s">
        <v>21</v>
      </c>
      <c r="G4" s="30" t="s">
        <v>22</v>
      </c>
      <c r="H4" s="32">
        <f>34+32+28+38+18+14+8+40+14+26+20+22+4+20+20+20+1238+130</f>
        <v>1726</v>
      </c>
      <c r="I4" s="58">
        <f t="shared" ref="I4:I27" si="0">H4*J4</f>
        <v>1777.78</v>
      </c>
      <c r="J4" s="59">
        <v>1.03</v>
      </c>
      <c r="K4" s="60"/>
      <c r="L4" s="61" t="s">
        <v>23</v>
      </c>
      <c r="M4" s="62" t="s">
        <v>24</v>
      </c>
      <c r="N4" s="57"/>
      <c r="O4" s="57"/>
      <c r="P4" s="57"/>
      <c r="Q4" s="57"/>
      <c r="R4" s="57"/>
      <c r="S4" s="57"/>
      <c r="T4" s="57"/>
      <c r="U4" s="57"/>
      <c r="V4" s="57"/>
      <c r="W4" s="57"/>
      <c r="X4" s="57"/>
      <c r="Y4" s="57"/>
      <c r="Z4" s="57"/>
      <c r="AA4" s="57"/>
    </row>
    <row r="5" s="15" customFormat="1" ht="31" customHeight="1" spans="1:27">
      <c r="A5" s="25"/>
      <c r="B5" s="26"/>
      <c r="C5" s="27"/>
      <c r="D5" s="27"/>
      <c r="E5" s="29"/>
      <c r="F5" s="30"/>
      <c r="G5" s="30" t="s">
        <v>25</v>
      </c>
      <c r="H5" s="32">
        <f>51+48+42+57+27+21+12+60+21+39+30+33+6+30+30+30+1857+195</f>
        <v>2589</v>
      </c>
      <c r="I5" s="58">
        <f t="shared" si="0"/>
        <v>2666.67</v>
      </c>
      <c r="J5" s="59">
        <v>1.03</v>
      </c>
      <c r="K5" s="60">
        <v>5</v>
      </c>
      <c r="L5" s="61"/>
      <c r="M5" s="63"/>
      <c r="N5" s="57"/>
      <c r="O5" s="57"/>
      <c r="P5" s="57"/>
      <c r="Q5" s="57"/>
      <c r="R5" s="57"/>
      <c r="S5" s="57"/>
      <c r="T5" s="57"/>
      <c r="U5" s="57"/>
      <c r="V5" s="57"/>
      <c r="W5" s="57"/>
      <c r="X5" s="57"/>
      <c r="Y5" s="57"/>
      <c r="Z5" s="57"/>
      <c r="AA5" s="57"/>
    </row>
    <row r="6" s="15" customFormat="1" ht="31" customHeight="1" spans="1:27">
      <c r="A6" s="25"/>
      <c r="B6" s="26"/>
      <c r="C6" s="27"/>
      <c r="D6" s="27"/>
      <c r="E6" s="29"/>
      <c r="F6" s="30"/>
      <c r="G6" s="30" t="s">
        <v>26</v>
      </c>
      <c r="H6" s="32">
        <f>51+48+42+57+27+21+12+60+21+39+30+33+6+30+30+30+1857+195</f>
        <v>2589</v>
      </c>
      <c r="I6" s="58">
        <f t="shared" si="0"/>
        <v>2666.67</v>
      </c>
      <c r="J6" s="59">
        <v>1.03</v>
      </c>
      <c r="K6" s="60"/>
      <c r="L6" s="61"/>
      <c r="M6" s="63"/>
      <c r="N6" s="56"/>
      <c r="O6" s="57"/>
      <c r="P6" s="57"/>
      <c r="Q6" s="57"/>
      <c r="R6" s="57"/>
      <c r="S6" s="57"/>
      <c r="T6" s="57"/>
      <c r="U6" s="57"/>
      <c r="V6" s="57"/>
      <c r="W6" s="57"/>
      <c r="X6" s="57"/>
      <c r="Y6" s="57"/>
      <c r="Z6" s="57"/>
      <c r="AA6" s="57"/>
    </row>
    <row r="7" s="15" customFormat="1" ht="31" customHeight="1" spans="1:27">
      <c r="A7" s="25"/>
      <c r="B7" s="26"/>
      <c r="C7" s="27"/>
      <c r="D7" s="27"/>
      <c r="E7" s="29"/>
      <c r="F7" s="30"/>
      <c r="G7" s="30" t="s">
        <v>27</v>
      </c>
      <c r="H7" s="32">
        <f>34+32+28+38+18+14+8+40+14+26+20+22+4+20+20+20+1238+130</f>
        <v>1726</v>
      </c>
      <c r="I7" s="58">
        <f t="shared" si="0"/>
        <v>1777.78</v>
      </c>
      <c r="J7" s="59">
        <v>1.03</v>
      </c>
      <c r="K7" s="60"/>
      <c r="L7" s="61"/>
      <c r="M7" s="63"/>
      <c r="N7" s="57"/>
      <c r="O7" s="57"/>
      <c r="P7" s="57"/>
      <c r="Q7" s="57"/>
      <c r="R7" s="57"/>
      <c r="S7" s="57"/>
      <c r="T7" s="57"/>
      <c r="U7" s="57"/>
      <c r="V7" s="57"/>
      <c r="W7" s="57"/>
      <c r="X7" s="57"/>
      <c r="Y7" s="57"/>
      <c r="Z7" s="57"/>
      <c r="AA7" s="57"/>
    </row>
    <row r="8" s="15" customFormat="1" ht="31" customHeight="1" spans="1:27">
      <c r="A8" s="25"/>
      <c r="B8" s="26"/>
      <c r="C8" s="27"/>
      <c r="D8" s="27"/>
      <c r="E8" s="29"/>
      <c r="F8" s="30"/>
      <c r="G8" s="30" t="s">
        <v>28</v>
      </c>
      <c r="H8" s="32">
        <f>17+16+14+19+9+7+4+20+7+13+10+11+2+10+10+10+619+65</f>
        <v>863</v>
      </c>
      <c r="I8" s="58">
        <f t="shared" si="0"/>
        <v>888.89</v>
      </c>
      <c r="J8" s="59">
        <v>1.03</v>
      </c>
      <c r="K8" s="60"/>
      <c r="L8" s="61"/>
      <c r="M8" s="63"/>
      <c r="N8" s="57"/>
      <c r="O8" s="57"/>
      <c r="P8" s="57"/>
      <c r="Q8" s="57"/>
      <c r="R8" s="57"/>
      <c r="S8" s="57"/>
      <c r="T8" s="57"/>
      <c r="U8" s="57"/>
      <c r="V8" s="57"/>
      <c r="W8" s="57"/>
      <c r="X8" s="57"/>
      <c r="Y8" s="57"/>
      <c r="Z8" s="57"/>
      <c r="AA8" s="57"/>
    </row>
    <row r="9" s="15" customFormat="1" ht="31" customHeight="1" spans="1:27">
      <c r="A9" s="25">
        <v>3</v>
      </c>
      <c r="B9" s="26"/>
      <c r="C9" s="27"/>
      <c r="D9" s="33"/>
      <c r="E9" s="34" t="s">
        <v>20</v>
      </c>
      <c r="F9" s="35" t="s">
        <v>29</v>
      </c>
      <c r="G9" s="35" t="s">
        <v>22</v>
      </c>
      <c r="H9" s="36">
        <f>24+22+20+26+12+10+6+28+10+18+14+16+2+14+14+14+878+94</f>
        <v>1222</v>
      </c>
      <c r="I9" s="58">
        <f t="shared" si="0"/>
        <v>1258.66</v>
      </c>
      <c r="J9" s="64">
        <v>1.03</v>
      </c>
      <c r="K9" s="60"/>
      <c r="L9" s="65" t="s">
        <v>30</v>
      </c>
      <c r="M9" s="62" t="s">
        <v>24</v>
      </c>
      <c r="N9" s="57"/>
      <c r="O9" s="57"/>
      <c r="P9" s="57"/>
      <c r="Q9" s="57"/>
      <c r="R9" s="57"/>
      <c r="S9" s="57"/>
      <c r="T9" s="57"/>
      <c r="U9" s="57"/>
      <c r="V9" s="57"/>
      <c r="W9" s="57"/>
      <c r="X9" s="57"/>
      <c r="Y9" s="57"/>
      <c r="Z9" s="57"/>
      <c r="AA9" s="57"/>
    </row>
    <row r="10" s="15" customFormat="1" ht="31" customHeight="1" spans="1:27">
      <c r="A10" s="25"/>
      <c r="B10" s="26"/>
      <c r="C10" s="27"/>
      <c r="D10" s="33"/>
      <c r="E10" s="34"/>
      <c r="F10" s="35"/>
      <c r="G10" s="35" t="s">
        <v>25</v>
      </c>
      <c r="H10" s="36">
        <f>36+33+30+39+18+15+9+42+15+27+21+24+3+21+21+21+1317+141</f>
        <v>1833</v>
      </c>
      <c r="I10" s="58">
        <f t="shared" si="0"/>
        <v>1887.99</v>
      </c>
      <c r="J10" s="64">
        <v>1.03</v>
      </c>
      <c r="K10" s="60">
        <v>5</v>
      </c>
      <c r="L10" s="65"/>
      <c r="M10" s="63"/>
      <c r="N10" s="57"/>
      <c r="O10" s="57"/>
      <c r="P10" s="57"/>
      <c r="Q10" s="57"/>
      <c r="R10" s="57"/>
      <c r="S10" s="57"/>
      <c r="T10" s="57"/>
      <c r="U10" s="57"/>
      <c r="V10" s="57"/>
      <c r="W10" s="57"/>
      <c r="X10" s="57"/>
      <c r="Y10" s="57"/>
      <c r="Z10" s="57"/>
      <c r="AA10" s="57"/>
    </row>
    <row r="11" s="15" customFormat="1" ht="31" customHeight="1" spans="1:27">
      <c r="A11" s="25"/>
      <c r="B11" s="26"/>
      <c r="C11" s="27"/>
      <c r="D11" s="33"/>
      <c r="E11" s="34"/>
      <c r="F11" s="35"/>
      <c r="G11" s="35" t="s">
        <v>26</v>
      </c>
      <c r="H11" s="36">
        <f>36+33+30+39+18+15+9+42+15+27+21+24+3+21+21+21+1317+141</f>
        <v>1833</v>
      </c>
      <c r="I11" s="58">
        <f t="shared" si="0"/>
        <v>1887.99</v>
      </c>
      <c r="J11" s="64">
        <v>1.03</v>
      </c>
      <c r="K11" s="60"/>
      <c r="L11" s="65"/>
      <c r="M11" s="63"/>
      <c r="N11" s="57"/>
      <c r="O11" s="57"/>
      <c r="P11" s="57"/>
      <c r="Q11" s="57"/>
      <c r="R11" s="57"/>
      <c r="S11" s="57"/>
      <c r="T11" s="57"/>
      <c r="U11" s="57"/>
      <c r="V11" s="57"/>
      <c r="W11" s="57"/>
      <c r="X11" s="57"/>
      <c r="Y11" s="57"/>
      <c r="Z11" s="57"/>
      <c r="AA11" s="57"/>
    </row>
    <row r="12" s="15" customFormat="1" ht="31" customHeight="1" spans="1:27">
      <c r="A12" s="25"/>
      <c r="B12" s="26"/>
      <c r="C12" s="27"/>
      <c r="D12" s="33"/>
      <c r="E12" s="34"/>
      <c r="F12" s="35"/>
      <c r="G12" s="35" t="s">
        <v>27</v>
      </c>
      <c r="H12" s="36">
        <f>24+22+20+26+12+10+6+28+10+18+14+16+2+14+14+14+878+94</f>
        <v>1222</v>
      </c>
      <c r="I12" s="58">
        <f t="shared" si="0"/>
        <v>1258.66</v>
      </c>
      <c r="J12" s="64">
        <v>1.03</v>
      </c>
      <c r="K12" s="60"/>
      <c r="L12" s="65"/>
      <c r="M12" s="63"/>
      <c r="N12" s="57"/>
      <c r="O12" s="57"/>
      <c r="P12" s="57"/>
      <c r="Q12" s="57"/>
      <c r="R12" s="57"/>
      <c r="S12" s="57"/>
      <c r="T12" s="57"/>
      <c r="U12" s="57"/>
      <c r="V12" s="57"/>
      <c r="W12" s="57"/>
      <c r="X12" s="57"/>
      <c r="Y12" s="57"/>
      <c r="Z12" s="57"/>
      <c r="AA12" s="57"/>
    </row>
    <row r="13" s="15" customFormat="1" ht="31" customHeight="1" spans="1:27">
      <c r="A13" s="25"/>
      <c r="B13" s="26"/>
      <c r="C13" s="27"/>
      <c r="D13" s="33"/>
      <c r="E13" s="34"/>
      <c r="F13" s="35"/>
      <c r="G13" s="35" t="s">
        <v>28</v>
      </c>
      <c r="H13" s="36">
        <f>12+11+10+13+6+5+3+14+5+9+7+8+1+7+7+7+439+47</f>
        <v>611</v>
      </c>
      <c r="I13" s="58">
        <f t="shared" si="0"/>
        <v>629.33</v>
      </c>
      <c r="J13" s="64">
        <v>1.03</v>
      </c>
      <c r="K13" s="60"/>
      <c r="L13" s="65"/>
      <c r="M13" s="63"/>
      <c r="N13" s="57"/>
      <c r="O13" s="57"/>
      <c r="P13" s="57"/>
      <c r="Q13" s="57"/>
      <c r="R13" s="57"/>
      <c r="S13" s="57"/>
      <c r="T13" s="57"/>
      <c r="U13" s="57"/>
      <c r="V13" s="57"/>
      <c r="W13" s="57"/>
      <c r="X13" s="57"/>
      <c r="Y13" s="57"/>
      <c r="Z13" s="57"/>
      <c r="AA13" s="57"/>
    </row>
    <row r="14" s="15" customFormat="1" ht="28" customHeight="1" spans="1:27">
      <c r="A14" s="25">
        <v>4</v>
      </c>
      <c r="B14" s="26"/>
      <c r="C14" s="27" t="s">
        <v>19</v>
      </c>
      <c r="D14" s="27"/>
      <c r="E14" s="29" t="s">
        <v>31</v>
      </c>
      <c r="F14" s="30" t="s">
        <v>21</v>
      </c>
      <c r="G14" s="30" t="s">
        <v>22</v>
      </c>
      <c r="H14" s="32">
        <v>60</v>
      </c>
      <c r="I14" s="58">
        <f t="shared" si="0"/>
        <v>61.8</v>
      </c>
      <c r="J14" s="59">
        <v>1.03</v>
      </c>
      <c r="K14" s="60"/>
      <c r="L14" s="66" t="s">
        <v>32</v>
      </c>
      <c r="M14" s="62" t="s">
        <v>33</v>
      </c>
      <c r="N14" s="57"/>
      <c r="O14" s="57"/>
      <c r="P14" s="57"/>
      <c r="Q14" s="57"/>
      <c r="R14" s="57"/>
      <c r="S14" s="57"/>
      <c r="T14" s="57"/>
      <c r="U14" s="57"/>
      <c r="V14" s="57"/>
      <c r="W14" s="57"/>
      <c r="X14" s="57"/>
      <c r="Y14" s="57"/>
      <c r="Z14" s="57"/>
      <c r="AA14" s="57"/>
    </row>
    <row r="15" s="15" customFormat="1" ht="28" customHeight="1" spans="1:27">
      <c r="A15" s="25"/>
      <c r="B15" s="26"/>
      <c r="C15" s="27"/>
      <c r="D15" s="27"/>
      <c r="E15" s="29"/>
      <c r="F15" s="30"/>
      <c r="G15" s="30" t="s">
        <v>25</v>
      </c>
      <c r="H15" s="32">
        <v>90</v>
      </c>
      <c r="I15" s="58">
        <f t="shared" si="0"/>
        <v>92.7</v>
      </c>
      <c r="J15" s="59">
        <v>1.03</v>
      </c>
      <c r="K15" s="60">
        <v>5</v>
      </c>
      <c r="L15" s="66"/>
      <c r="M15" s="63"/>
      <c r="N15" s="57"/>
      <c r="O15" s="57"/>
      <c r="P15" s="57"/>
      <c r="Q15" s="57"/>
      <c r="R15" s="57"/>
      <c r="S15" s="57"/>
      <c r="T15" s="57"/>
      <c r="U15" s="57"/>
      <c r="V15" s="57"/>
      <c r="W15" s="57"/>
      <c r="X15" s="57"/>
      <c r="Y15" s="57"/>
      <c r="Z15" s="57"/>
      <c r="AA15" s="57"/>
    </row>
    <row r="16" s="15" customFormat="1" ht="28" customHeight="1" spans="1:27">
      <c r="A16" s="25"/>
      <c r="B16" s="26"/>
      <c r="C16" s="27"/>
      <c r="D16" s="27"/>
      <c r="E16" s="29"/>
      <c r="F16" s="30"/>
      <c r="G16" s="30" t="s">
        <v>26</v>
      </c>
      <c r="H16" s="32">
        <v>90</v>
      </c>
      <c r="I16" s="58">
        <f t="shared" si="0"/>
        <v>92.7</v>
      </c>
      <c r="J16" s="59">
        <v>1.03</v>
      </c>
      <c r="K16" s="60"/>
      <c r="L16" s="66"/>
      <c r="M16" s="63"/>
      <c r="N16" s="57"/>
      <c r="O16" s="57"/>
      <c r="P16" s="57"/>
      <c r="Q16" s="57"/>
      <c r="R16" s="57"/>
      <c r="S16" s="57"/>
      <c r="T16" s="57"/>
      <c r="U16" s="57"/>
      <c r="V16" s="57"/>
      <c r="W16" s="57"/>
      <c r="X16" s="57"/>
      <c r="Y16" s="57"/>
      <c r="Z16" s="57"/>
      <c r="AA16" s="57"/>
    </row>
    <row r="17" s="15" customFormat="1" ht="28" customHeight="1" spans="1:27">
      <c r="A17" s="25"/>
      <c r="B17" s="26"/>
      <c r="C17" s="27"/>
      <c r="D17" s="27"/>
      <c r="E17" s="29"/>
      <c r="F17" s="30"/>
      <c r="G17" s="30" t="s">
        <v>27</v>
      </c>
      <c r="H17" s="32">
        <v>60</v>
      </c>
      <c r="I17" s="58">
        <f t="shared" si="0"/>
        <v>61.8</v>
      </c>
      <c r="J17" s="59">
        <v>1.03</v>
      </c>
      <c r="K17" s="60"/>
      <c r="L17" s="66"/>
      <c r="M17" s="63"/>
      <c r="N17" s="57"/>
      <c r="O17" s="57"/>
      <c r="P17" s="57"/>
      <c r="Q17" s="57"/>
      <c r="R17" s="57"/>
      <c r="S17" s="57"/>
      <c r="T17" s="57"/>
      <c r="U17" s="57"/>
      <c r="V17" s="57"/>
      <c r="W17" s="57"/>
      <c r="X17" s="57"/>
      <c r="Y17" s="57"/>
      <c r="Z17" s="57"/>
      <c r="AA17" s="57"/>
    </row>
    <row r="18" s="15" customFormat="1" ht="28" customHeight="1" spans="1:27">
      <c r="A18" s="25"/>
      <c r="B18" s="26"/>
      <c r="C18" s="27"/>
      <c r="D18" s="27"/>
      <c r="E18" s="29"/>
      <c r="F18" s="30"/>
      <c r="G18" s="30" t="s">
        <v>28</v>
      </c>
      <c r="H18" s="32">
        <v>30</v>
      </c>
      <c r="I18" s="58">
        <f t="shared" si="0"/>
        <v>30.9</v>
      </c>
      <c r="J18" s="59">
        <v>1.03</v>
      </c>
      <c r="K18" s="60"/>
      <c r="L18" s="66"/>
      <c r="M18" s="63"/>
      <c r="N18" s="57"/>
      <c r="O18" s="57"/>
      <c r="P18" s="57"/>
      <c r="Q18" s="57"/>
      <c r="R18" s="57"/>
      <c r="S18" s="57"/>
      <c r="T18" s="57"/>
      <c r="U18" s="57"/>
      <c r="V18" s="57"/>
      <c r="W18" s="57"/>
      <c r="X18" s="57"/>
      <c r="Y18" s="57"/>
      <c r="Z18" s="57"/>
      <c r="AA18" s="57"/>
    </row>
    <row r="19" s="15" customFormat="1" ht="28" customHeight="1" spans="1:27">
      <c r="A19" s="25">
        <v>5</v>
      </c>
      <c r="B19" s="26"/>
      <c r="C19" s="27"/>
      <c r="D19" s="33"/>
      <c r="E19" s="34" t="s">
        <v>31</v>
      </c>
      <c r="F19" s="35" t="s">
        <v>21</v>
      </c>
      <c r="G19" s="35" t="s">
        <v>22</v>
      </c>
      <c r="H19" s="36">
        <v>60</v>
      </c>
      <c r="I19" s="58">
        <f t="shared" si="0"/>
        <v>61.8</v>
      </c>
      <c r="J19" s="64">
        <v>1.03</v>
      </c>
      <c r="K19" s="67"/>
      <c r="L19" s="68" t="s">
        <v>32</v>
      </c>
      <c r="M19" s="62" t="s">
        <v>33</v>
      </c>
      <c r="N19" s="57"/>
      <c r="O19" s="57"/>
      <c r="P19" s="57"/>
      <c r="Q19" s="57"/>
      <c r="R19" s="57"/>
      <c r="S19" s="57"/>
      <c r="T19" s="57"/>
      <c r="U19" s="57"/>
      <c r="V19" s="57"/>
      <c r="W19" s="57"/>
      <c r="X19" s="57"/>
      <c r="Y19" s="57"/>
      <c r="Z19" s="57"/>
      <c r="AA19" s="57"/>
    </row>
    <row r="20" s="15" customFormat="1" ht="28" customHeight="1" spans="1:27">
      <c r="A20" s="25"/>
      <c r="B20" s="26"/>
      <c r="C20" s="27"/>
      <c r="D20" s="33"/>
      <c r="E20" s="34"/>
      <c r="F20" s="35"/>
      <c r="G20" s="35" t="s">
        <v>25</v>
      </c>
      <c r="H20" s="36">
        <v>90</v>
      </c>
      <c r="I20" s="58">
        <f t="shared" si="0"/>
        <v>92.7</v>
      </c>
      <c r="J20" s="64">
        <v>1.03</v>
      </c>
      <c r="K20" s="67">
        <v>5</v>
      </c>
      <c r="L20" s="68"/>
      <c r="M20" s="63"/>
      <c r="N20" s="57"/>
      <c r="O20" s="57"/>
      <c r="P20" s="57"/>
      <c r="Q20" s="57"/>
      <c r="R20" s="57"/>
      <c r="S20" s="57"/>
      <c r="T20" s="57"/>
      <c r="U20" s="57"/>
      <c r="V20" s="57"/>
      <c r="W20" s="57"/>
      <c r="X20" s="57"/>
      <c r="Y20" s="57"/>
      <c r="Z20" s="57"/>
      <c r="AA20" s="57"/>
    </row>
    <row r="21" s="15" customFormat="1" ht="28" customHeight="1" spans="1:27">
      <c r="A21" s="25"/>
      <c r="B21" s="26"/>
      <c r="C21" s="27"/>
      <c r="D21" s="33"/>
      <c r="E21" s="34"/>
      <c r="F21" s="35"/>
      <c r="G21" s="35" t="s">
        <v>26</v>
      </c>
      <c r="H21" s="36">
        <v>90</v>
      </c>
      <c r="I21" s="58">
        <f t="shared" si="0"/>
        <v>92.7</v>
      </c>
      <c r="J21" s="64">
        <v>1.03</v>
      </c>
      <c r="K21" s="67"/>
      <c r="L21" s="68"/>
      <c r="M21" s="63"/>
      <c r="N21" s="57"/>
      <c r="O21" s="57"/>
      <c r="P21" s="57"/>
      <c r="Q21" s="57"/>
      <c r="R21" s="57"/>
      <c r="S21" s="57"/>
      <c r="T21" s="57"/>
      <c r="U21" s="57"/>
      <c r="V21" s="57"/>
      <c r="W21" s="57"/>
      <c r="X21" s="57"/>
      <c r="Y21" s="57"/>
      <c r="Z21" s="57"/>
      <c r="AA21" s="57"/>
    </row>
    <row r="22" s="15" customFormat="1" ht="28" customHeight="1" spans="1:27">
      <c r="A22" s="25"/>
      <c r="B22" s="26"/>
      <c r="C22" s="27"/>
      <c r="D22" s="33"/>
      <c r="E22" s="34"/>
      <c r="F22" s="35"/>
      <c r="G22" s="35" t="s">
        <v>27</v>
      </c>
      <c r="H22" s="36">
        <v>60</v>
      </c>
      <c r="I22" s="58">
        <f t="shared" si="0"/>
        <v>61.8</v>
      </c>
      <c r="J22" s="64">
        <v>1.03</v>
      </c>
      <c r="K22" s="67"/>
      <c r="L22" s="68"/>
      <c r="M22" s="63"/>
      <c r="N22" s="57"/>
      <c r="O22" s="57"/>
      <c r="P22" s="57"/>
      <c r="Q22" s="57"/>
      <c r="R22" s="57"/>
      <c r="S22" s="57"/>
      <c r="T22" s="57"/>
      <c r="U22" s="57"/>
      <c r="V22" s="57"/>
      <c r="W22" s="57"/>
      <c r="X22" s="57"/>
      <c r="Y22" s="57"/>
      <c r="Z22" s="57"/>
      <c r="AA22" s="57"/>
    </row>
    <row r="23" s="15" customFormat="1" ht="28" customHeight="1" spans="1:27">
      <c r="A23" s="25"/>
      <c r="B23" s="26"/>
      <c r="C23" s="27"/>
      <c r="D23" s="33"/>
      <c r="E23" s="34"/>
      <c r="F23" s="35"/>
      <c r="G23" s="35" t="s">
        <v>28</v>
      </c>
      <c r="H23" s="36">
        <v>30</v>
      </c>
      <c r="I23" s="58">
        <f t="shared" si="0"/>
        <v>30.9</v>
      </c>
      <c r="J23" s="64">
        <v>1.03</v>
      </c>
      <c r="K23" s="67"/>
      <c r="L23" s="68"/>
      <c r="M23" s="63"/>
      <c r="N23" s="57"/>
      <c r="O23" s="56">
        <f>SUM(I4:I23)</f>
        <v>17380.22</v>
      </c>
      <c r="P23" s="57"/>
      <c r="Q23" s="57"/>
      <c r="R23" s="57"/>
      <c r="S23" s="57"/>
      <c r="T23" s="57"/>
      <c r="U23" s="57"/>
      <c r="V23" s="57"/>
      <c r="W23" s="57"/>
      <c r="X23" s="57"/>
      <c r="Y23" s="57"/>
      <c r="Z23" s="57"/>
      <c r="AA23" s="57"/>
    </row>
    <row r="24" s="15" customFormat="1" ht="71" customHeight="1" spans="1:27">
      <c r="A24" s="25">
        <v>6</v>
      </c>
      <c r="B24" s="26"/>
      <c r="C24" s="22" t="s">
        <v>34</v>
      </c>
      <c r="D24" s="22"/>
      <c r="E24" s="29"/>
      <c r="F24" s="30" t="s">
        <v>21</v>
      </c>
      <c r="G24" s="37" t="s">
        <v>35</v>
      </c>
      <c r="H24" s="32">
        <f>32+48+48+32+16</f>
        <v>176</v>
      </c>
      <c r="I24" s="58">
        <f t="shared" si="0"/>
        <v>176</v>
      </c>
      <c r="J24" s="59">
        <v>1</v>
      </c>
      <c r="K24" s="60"/>
      <c r="L24" s="66" t="s">
        <v>36</v>
      </c>
      <c r="M24" s="69" t="s">
        <v>37</v>
      </c>
      <c r="N24" s="57"/>
      <c r="O24" s="57"/>
      <c r="P24" s="57"/>
      <c r="Q24" s="57"/>
      <c r="R24" s="57"/>
      <c r="S24" s="57"/>
      <c r="T24" s="57"/>
      <c r="U24" s="57"/>
      <c r="V24" s="57"/>
      <c r="W24" s="57"/>
      <c r="X24" s="57"/>
      <c r="Y24" s="57"/>
      <c r="Z24" s="57"/>
      <c r="AA24" s="57"/>
    </row>
    <row r="25" s="15" customFormat="1" ht="71" customHeight="1" spans="1:27">
      <c r="A25" s="25">
        <v>7</v>
      </c>
      <c r="B25" s="26"/>
      <c r="C25" s="33" t="s">
        <v>34</v>
      </c>
      <c r="D25" s="33"/>
      <c r="E25" s="34"/>
      <c r="F25" s="35" t="s">
        <v>29</v>
      </c>
      <c r="G25" s="38" t="s">
        <v>38</v>
      </c>
      <c r="H25" s="36">
        <f>22+33+33+22+11</f>
        <v>121</v>
      </c>
      <c r="I25" s="58">
        <f t="shared" si="0"/>
        <v>121</v>
      </c>
      <c r="J25" s="64">
        <v>1</v>
      </c>
      <c r="K25" s="67"/>
      <c r="L25" s="68" t="s">
        <v>36</v>
      </c>
      <c r="M25" s="69" t="s">
        <v>37</v>
      </c>
      <c r="N25" s="57"/>
      <c r="O25" s="57"/>
      <c r="P25" s="57"/>
      <c r="Q25" s="57"/>
      <c r="R25" s="57"/>
      <c r="S25" s="57"/>
      <c r="T25" s="57"/>
      <c r="U25" s="57"/>
      <c r="V25" s="57"/>
      <c r="W25" s="57"/>
      <c r="X25" s="57"/>
      <c r="Y25" s="57"/>
      <c r="Z25" s="57"/>
      <c r="AA25" s="57"/>
    </row>
    <row r="26" s="15" customFormat="1" ht="71" customHeight="1" spans="1:27">
      <c r="A26" s="25">
        <v>8</v>
      </c>
      <c r="B26" s="26"/>
      <c r="C26" s="22" t="s">
        <v>39</v>
      </c>
      <c r="D26" s="22"/>
      <c r="E26" s="29"/>
      <c r="F26" s="30" t="s">
        <v>21</v>
      </c>
      <c r="G26" s="37" t="s">
        <v>40</v>
      </c>
      <c r="H26" s="32">
        <f>36+54+54+36+18</f>
        <v>198</v>
      </c>
      <c r="I26" s="58">
        <f t="shared" si="0"/>
        <v>198</v>
      </c>
      <c r="J26" s="59">
        <v>1</v>
      </c>
      <c r="K26" s="60"/>
      <c r="L26" s="66" t="s">
        <v>41</v>
      </c>
      <c r="M26" s="69" t="s">
        <v>37</v>
      </c>
      <c r="N26" s="57"/>
      <c r="O26" s="57"/>
      <c r="P26" s="57"/>
      <c r="Q26" s="57"/>
      <c r="R26" s="57"/>
      <c r="S26" s="57"/>
      <c r="T26" s="57"/>
      <c r="U26" s="57"/>
      <c r="V26" s="57"/>
      <c r="W26" s="57"/>
      <c r="X26" s="57"/>
      <c r="Y26" s="57"/>
      <c r="Z26" s="57"/>
      <c r="AA26" s="57"/>
    </row>
    <row r="27" s="15" customFormat="1" ht="71" customHeight="1" spans="1:27">
      <c r="A27" s="25">
        <v>9</v>
      </c>
      <c r="B27" s="26"/>
      <c r="C27" s="33" t="s">
        <v>39</v>
      </c>
      <c r="D27" s="33"/>
      <c r="E27" s="34"/>
      <c r="F27" s="35" t="s">
        <v>29</v>
      </c>
      <c r="G27" s="38" t="s">
        <v>42</v>
      </c>
      <c r="H27" s="36">
        <f>26+39+39+26+13</f>
        <v>143</v>
      </c>
      <c r="I27" s="58">
        <f t="shared" si="0"/>
        <v>143</v>
      </c>
      <c r="J27" s="64">
        <v>1</v>
      </c>
      <c r="K27" s="67"/>
      <c r="L27" s="68" t="s">
        <v>41</v>
      </c>
      <c r="M27" s="69" t="s">
        <v>37</v>
      </c>
      <c r="N27" s="57"/>
      <c r="O27" s="56">
        <f>SUM(I24:I27)</f>
        <v>638</v>
      </c>
      <c r="P27" s="57"/>
      <c r="Q27" s="57"/>
      <c r="R27" s="57"/>
      <c r="S27" s="57"/>
      <c r="T27" s="57"/>
      <c r="U27" s="57"/>
      <c r="V27" s="57"/>
      <c r="W27" s="57"/>
      <c r="X27" s="57"/>
      <c r="Y27" s="57"/>
      <c r="Z27" s="57"/>
      <c r="AA27" s="57"/>
    </row>
    <row r="28" s="15" customFormat="1" ht="59.5" customHeight="1" spans="1:27">
      <c r="A28" s="39"/>
      <c r="B28" s="40"/>
      <c r="C28" s="41"/>
      <c r="D28" s="41"/>
      <c r="E28" s="42"/>
      <c r="F28" s="43"/>
      <c r="G28" s="43"/>
      <c r="H28" s="44">
        <f>SUM(H3:H27)</f>
        <v>35024</v>
      </c>
      <c r="I28" s="70">
        <f>SUM(I3:I27)</f>
        <v>35780.22</v>
      </c>
      <c r="J28" s="71"/>
      <c r="K28" s="72"/>
      <c r="L28" s="72"/>
      <c r="M28" s="57"/>
      <c r="N28" s="57"/>
      <c r="O28" s="57"/>
      <c r="P28" s="57"/>
      <c r="Q28" s="57"/>
      <c r="R28" s="57"/>
      <c r="S28" s="57"/>
      <c r="T28" s="57"/>
      <c r="U28" s="57"/>
      <c r="V28" s="57"/>
      <c r="W28" s="57"/>
      <c r="X28" s="57"/>
      <c r="Y28" s="57"/>
      <c r="Z28" s="57"/>
      <c r="AA28" s="57"/>
    </row>
    <row r="29" ht="18.65" customHeight="1" spans="5:12">
      <c r="E29" s="45"/>
      <c r="F29" s="45"/>
      <c r="G29" s="45"/>
      <c r="H29" s="46"/>
      <c r="I29" s="45"/>
      <c r="J29" s="45"/>
      <c r="K29" s="45"/>
      <c r="L29" s="45"/>
    </row>
    <row r="30" ht="18.65" customHeight="1" spans="5:12">
      <c r="E30" s="45"/>
      <c r="F30" s="45"/>
      <c r="G30" s="45"/>
      <c r="H30" s="46"/>
      <c r="I30" s="45"/>
      <c r="J30" s="45"/>
      <c r="K30" s="45"/>
      <c r="L30" s="45"/>
    </row>
    <row r="31" spans="8:8">
      <c r="H31" s="47"/>
    </row>
    <row r="1048001" s="16" customFormat="1" spans="1:15">
      <c r="A1048001" s="17"/>
      <c r="B1048001" s="17"/>
      <c r="C1048001" s="73"/>
      <c r="D1048001" s="14"/>
      <c r="H1048001" s="18"/>
      <c r="I1048001" s="18"/>
      <c r="K1048001" s="17"/>
      <c r="L1048001" s="17"/>
      <c r="M1048001" s="17"/>
      <c r="N1048001" s="17"/>
      <c r="O1048001" s="17"/>
    </row>
  </sheetData>
  <mergeCells count="28">
    <mergeCell ref="A1:L1"/>
    <mergeCell ref="A4:A8"/>
    <mergeCell ref="A9:A13"/>
    <mergeCell ref="A14:A18"/>
    <mergeCell ref="A19:A23"/>
    <mergeCell ref="B3:B27"/>
    <mergeCell ref="C4:C13"/>
    <mergeCell ref="C14:C23"/>
    <mergeCell ref="D4:D8"/>
    <mergeCell ref="D9:D13"/>
    <mergeCell ref="D14:D18"/>
    <mergeCell ref="D19:D23"/>
    <mergeCell ref="E4:E8"/>
    <mergeCell ref="E9:E13"/>
    <mergeCell ref="E14:E18"/>
    <mergeCell ref="E19:E23"/>
    <mergeCell ref="F4:F8"/>
    <mergeCell ref="F9:F13"/>
    <mergeCell ref="F14:F18"/>
    <mergeCell ref="F19:F23"/>
    <mergeCell ref="L4:L8"/>
    <mergeCell ref="L9:L13"/>
    <mergeCell ref="L14:L18"/>
    <mergeCell ref="L19:L23"/>
    <mergeCell ref="M4:M8"/>
    <mergeCell ref="M9:M13"/>
    <mergeCell ref="M14:M18"/>
    <mergeCell ref="M19:M23"/>
  </mergeCells>
  <pageMargins left="0.7" right="0.7" top="0.75" bottom="0.75" header="0.3" footer="0.3"/>
  <pageSetup paperSize="9" scale="10" orientation="landscape"/>
  <headerFooter/>
  <rowBreaks count="1" manualBreakCount="1">
    <brk id="50" max="11" man="1"/>
  </rowBreaks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22"/>
  <sheetViews>
    <sheetView zoomScale="59" zoomScaleNormal="59" workbookViewId="0">
      <pane ySplit="1" topLeftCell="A8" activePane="bottomLeft" state="frozen"/>
      <selection/>
      <selection pane="bottomLeft" activeCell="K4" sqref="K4"/>
    </sheetView>
  </sheetViews>
  <sheetFormatPr defaultColWidth="9" defaultRowHeight="14" outlineLevelCol="7"/>
  <cols>
    <col min="1" max="1" width="16.9" style="1" customWidth="1"/>
    <col min="2" max="2" width="20.9" style="1" customWidth="1"/>
    <col min="3" max="3" width="24.5" style="1" customWidth="1"/>
    <col min="4" max="4" width="8.8" style="2"/>
    <col min="5" max="5" width="30.8" style="1" customWidth="1"/>
    <col min="6" max="6" width="36.5" style="2" customWidth="1"/>
    <col min="7" max="7" width="12.2" style="2" customWidth="1"/>
    <col min="8" max="8" width="16.6" style="3" customWidth="1"/>
    <col min="9" max="10" width="9.6" style="1" customWidth="1"/>
    <col min="11" max="16384" width="8.8" style="1"/>
  </cols>
  <sheetData>
    <row r="1" ht="44.5" customHeight="1" spans="1:8">
      <c r="A1" s="4" t="s">
        <v>43</v>
      </c>
      <c r="B1" s="4" t="s">
        <v>44</v>
      </c>
      <c r="C1" s="4" t="s">
        <v>45</v>
      </c>
      <c r="D1" s="4" t="s">
        <v>46</v>
      </c>
      <c r="E1" s="4" t="s">
        <v>47</v>
      </c>
      <c r="F1" s="5" t="s">
        <v>48</v>
      </c>
      <c r="G1" s="4" t="s">
        <v>7</v>
      </c>
      <c r="H1" s="4" t="s">
        <v>49</v>
      </c>
    </row>
    <row r="2" ht="34" customHeight="1" spans="1:8">
      <c r="A2" s="6" t="s">
        <v>13</v>
      </c>
      <c r="B2" s="6">
        <v>1549708</v>
      </c>
      <c r="C2" s="7" t="s">
        <v>21</v>
      </c>
      <c r="D2" s="6" t="s">
        <v>22</v>
      </c>
      <c r="E2" s="8" t="s">
        <v>50</v>
      </c>
      <c r="F2" s="6" t="s">
        <v>51</v>
      </c>
      <c r="G2" s="6">
        <v>32</v>
      </c>
      <c r="H2" s="9"/>
    </row>
    <row r="3" ht="34" customHeight="1" spans="1:8">
      <c r="A3" s="6"/>
      <c r="B3" s="6"/>
      <c r="C3" s="10"/>
      <c r="D3" s="6" t="s">
        <v>25</v>
      </c>
      <c r="E3" s="8" t="s">
        <v>52</v>
      </c>
      <c r="F3" s="6" t="s">
        <v>53</v>
      </c>
      <c r="G3" s="6">
        <v>48</v>
      </c>
      <c r="H3" s="9">
        <v>5</v>
      </c>
    </row>
    <row r="4" ht="34" customHeight="1" spans="1:8">
      <c r="A4" s="6"/>
      <c r="B4" s="6"/>
      <c r="C4" s="10"/>
      <c r="D4" s="6" t="s">
        <v>26</v>
      </c>
      <c r="E4" s="8" t="s">
        <v>54</v>
      </c>
      <c r="F4" s="6" t="s">
        <v>55</v>
      </c>
      <c r="G4" s="6">
        <v>48</v>
      </c>
      <c r="H4" s="9"/>
    </row>
    <row r="5" ht="34" customHeight="1" spans="1:8">
      <c r="A5" s="6"/>
      <c r="B5" s="6"/>
      <c r="C5" s="10"/>
      <c r="D5" s="6" t="s">
        <v>27</v>
      </c>
      <c r="E5" s="8" t="s">
        <v>56</v>
      </c>
      <c r="F5" s="6" t="s">
        <v>57</v>
      </c>
      <c r="G5" s="6">
        <v>32</v>
      </c>
      <c r="H5" s="9"/>
    </row>
    <row r="6" ht="34" customHeight="1" spans="1:8">
      <c r="A6" s="6"/>
      <c r="B6" s="6"/>
      <c r="C6" s="11"/>
      <c r="D6" s="6" t="s">
        <v>28</v>
      </c>
      <c r="E6" s="8" t="s">
        <v>58</v>
      </c>
      <c r="F6" s="6" t="s">
        <v>59</v>
      </c>
      <c r="G6" s="6">
        <v>16</v>
      </c>
      <c r="H6" s="9"/>
    </row>
    <row r="7" ht="34" customHeight="1" spans="1:8">
      <c r="A7" s="6" t="s">
        <v>13</v>
      </c>
      <c r="B7" s="6">
        <v>1549708</v>
      </c>
      <c r="C7" s="7" t="s">
        <v>60</v>
      </c>
      <c r="D7" s="6" t="s">
        <v>22</v>
      </c>
      <c r="E7" s="8" t="s">
        <v>61</v>
      </c>
      <c r="F7" s="6" t="s">
        <v>62</v>
      </c>
      <c r="G7" s="6">
        <v>22</v>
      </c>
      <c r="H7" s="9"/>
    </row>
    <row r="8" ht="34" customHeight="1" spans="1:8">
      <c r="A8" s="6"/>
      <c r="B8" s="6"/>
      <c r="C8" s="10"/>
      <c r="D8" s="6" t="s">
        <v>25</v>
      </c>
      <c r="E8" s="8" t="s">
        <v>63</v>
      </c>
      <c r="F8" s="6" t="s">
        <v>64</v>
      </c>
      <c r="G8" s="6">
        <v>33</v>
      </c>
      <c r="H8" s="9">
        <v>5</v>
      </c>
    </row>
    <row r="9" ht="34" customHeight="1" spans="1:8">
      <c r="A9" s="6"/>
      <c r="B9" s="6"/>
      <c r="C9" s="10"/>
      <c r="D9" s="6" t="s">
        <v>26</v>
      </c>
      <c r="E9" s="8" t="s">
        <v>65</v>
      </c>
      <c r="F9" s="6" t="s">
        <v>66</v>
      </c>
      <c r="G9" s="6">
        <v>33</v>
      </c>
      <c r="H9" s="9"/>
    </row>
    <row r="10" ht="34" customHeight="1" spans="1:8">
      <c r="A10" s="6"/>
      <c r="B10" s="6"/>
      <c r="C10" s="10"/>
      <c r="D10" s="6" t="s">
        <v>27</v>
      </c>
      <c r="E10" s="8" t="s">
        <v>67</v>
      </c>
      <c r="F10" s="6" t="s">
        <v>68</v>
      </c>
      <c r="G10" s="6">
        <v>22</v>
      </c>
      <c r="H10" s="9"/>
    </row>
    <row r="11" ht="34" customHeight="1" spans="1:8">
      <c r="A11" s="6"/>
      <c r="B11" s="6"/>
      <c r="C11" s="11"/>
      <c r="D11" s="6" t="s">
        <v>28</v>
      </c>
      <c r="E11" s="8" t="s">
        <v>69</v>
      </c>
      <c r="F11" s="6" t="s">
        <v>70</v>
      </c>
      <c r="G11" s="6">
        <v>11</v>
      </c>
      <c r="H11" s="9"/>
    </row>
    <row r="12" ht="34" customHeight="1" spans="1:8">
      <c r="A12" s="6" t="s">
        <v>13</v>
      </c>
      <c r="B12" s="6">
        <v>1549711</v>
      </c>
      <c r="C12" s="7" t="s">
        <v>21</v>
      </c>
      <c r="D12" s="6" t="s">
        <v>22</v>
      </c>
      <c r="E12" s="8" t="s">
        <v>50</v>
      </c>
      <c r="F12" s="6" t="s">
        <v>71</v>
      </c>
      <c r="G12" s="6">
        <v>36</v>
      </c>
      <c r="H12" s="9"/>
    </row>
    <row r="13" ht="34" customHeight="1" spans="1:8">
      <c r="A13" s="6"/>
      <c r="B13" s="6"/>
      <c r="C13" s="10"/>
      <c r="D13" s="6" t="s">
        <v>25</v>
      </c>
      <c r="E13" s="8" t="s">
        <v>52</v>
      </c>
      <c r="F13" s="6" t="s">
        <v>72</v>
      </c>
      <c r="G13" s="6">
        <v>54</v>
      </c>
      <c r="H13" s="9">
        <v>5</v>
      </c>
    </row>
    <row r="14" ht="34" customHeight="1" spans="1:8">
      <c r="A14" s="6"/>
      <c r="B14" s="6"/>
      <c r="C14" s="10"/>
      <c r="D14" s="6" t="s">
        <v>26</v>
      </c>
      <c r="E14" s="8" t="s">
        <v>54</v>
      </c>
      <c r="F14" s="6" t="s">
        <v>73</v>
      </c>
      <c r="G14" s="6">
        <v>54</v>
      </c>
      <c r="H14" s="9"/>
    </row>
    <row r="15" ht="34" customHeight="1" spans="1:8">
      <c r="A15" s="6"/>
      <c r="B15" s="6"/>
      <c r="C15" s="10"/>
      <c r="D15" s="6" t="s">
        <v>27</v>
      </c>
      <c r="E15" s="8" t="s">
        <v>56</v>
      </c>
      <c r="F15" s="6" t="s">
        <v>74</v>
      </c>
      <c r="G15" s="6">
        <v>36</v>
      </c>
      <c r="H15" s="9"/>
    </row>
    <row r="16" ht="34" customHeight="1" spans="1:8">
      <c r="A16" s="6"/>
      <c r="B16" s="6"/>
      <c r="C16" s="11"/>
      <c r="D16" s="6" t="s">
        <v>28</v>
      </c>
      <c r="E16" s="8" t="s">
        <v>58</v>
      </c>
      <c r="F16" s="6" t="s">
        <v>75</v>
      </c>
      <c r="G16" s="6">
        <v>18</v>
      </c>
      <c r="H16" s="9"/>
    </row>
    <row r="17" ht="34" customHeight="1" spans="1:8">
      <c r="A17" s="6" t="s">
        <v>13</v>
      </c>
      <c r="B17" s="6">
        <v>1549711</v>
      </c>
      <c r="C17" s="7" t="s">
        <v>60</v>
      </c>
      <c r="D17" s="6" t="s">
        <v>22</v>
      </c>
      <c r="E17" s="8" t="s">
        <v>61</v>
      </c>
      <c r="F17" s="6" t="s">
        <v>76</v>
      </c>
      <c r="G17" s="6">
        <v>26</v>
      </c>
      <c r="H17" s="9"/>
    </row>
    <row r="18" ht="34" customHeight="1" spans="1:8">
      <c r="A18" s="6"/>
      <c r="B18" s="6"/>
      <c r="C18" s="10"/>
      <c r="D18" s="6" t="s">
        <v>25</v>
      </c>
      <c r="E18" s="8" t="s">
        <v>63</v>
      </c>
      <c r="F18" s="6" t="s">
        <v>77</v>
      </c>
      <c r="G18" s="6">
        <v>39</v>
      </c>
      <c r="H18" s="9">
        <v>5</v>
      </c>
    </row>
    <row r="19" ht="34" customHeight="1" spans="1:8">
      <c r="A19" s="6"/>
      <c r="B19" s="6"/>
      <c r="C19" s="10"/>
      <c r="D19" s="6" t="s">
        <v>26</v>
      </c>
      <c r="E19" s="8" t="s">
        <v>65</v>
      </c>
      <c r="F19" s="6" t="s">
        <v>78</v>
      </c>
      <c r="G19" s="6">
        <v>39</v>
      </c>
      <c r="H19" s="9"/>
    </row>
    <row r="20" ht="34" customHeight="1" spans="1:8">
      <c r="A20" s="6"/>
      <c r="B20" s="6"/>
      <c r="C20" s="10"/>
      <c r="D20" s="6" t="s">
        <v>27</v>
      </c>
      <c r="E20" s="8" t="s">
        <v>67</v>
      </c>
      <c r="F20" s="6" t="s">
        <v>79</v>
      </c>
      <c r="G20" s="6">
        <v>26</v>
      </c>
      <c r="H20" s="9"/>
    </row>
    <row r="21" ht="34" customHeight="1" spans="1:8">
      <c r="A21" s="6"/>
      <c r="B21" s="6"/>
      <c r="C21" s="11"/>
      <c r="D21" s="6" t="s">
        <v>28</v>
      </c>
      <c r="E21" s="8" t="s">
        <v>69</v>
      </c>
      <c r="F21" s="6" t="s">
        <v>80</v>
      </c>
      <c r="G21" s="6">
        <v>13</v>
      </c>
      <c r="H21" s="9"/>
    </row>
    <row r="22" ht="37.5" customHeight="1" spans="7:7">
      <c r="G22" s="12">
        <f>SUM(G2:G21)</f>
        <v>638</v>
      </c>
    </row>
  </sheetData>
  <mergeCells count="12">
    <mergeCell ref="A2:A6"/>
    <mergeCell ref="A7:A11"/>
    <mergeCell ref="A12:A16"/>
    <mergeCell ref="A17:A21"/>
    <mergeCell ref="B2:B6"/>
    <mergeCell ref="B7:B11"/>
    <mergeCell ref="B12:B16"/>
    <mergeCell ref="B17:B21"/>
    <mergeCell ref="C2:C6"/>
    <mergeCell ref="C7:C11"/>
    <mergeCell ref="C12:C16"/>
    <mergeCell ref="C17:C21"/>
  </mergeCells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吊牌</vt:lpstr>
      <vt:lpstr>白俄罗斯+俄罗斯价钱牌明细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lenovo</dc:creator>
  <cp:lastModifiedBy>recall</cp:lastModifiedBy>
  <dcterms:created xsi:type="dcterms:W3CDTF">2025-02-11T02:45:00Z</dcterms:created>
  <dcterms:modified xsi:type="dcterms:W3CDTF">2025-03-13T03:19:45Z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BAE31EA625CD4BC087CDD968796E956A_13</vt:lpwstr>
  </property>
  <property fmtid="{D5CDD505-2E9C-101B-9397-08002B2CF9AE}" pid="3" name="KSOProductBuildVer">
    <vt:lpwstr>2052-12.1.0.20305</vt:lpwstr>
  </property>
</Properties>
</file>