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060" tabRatio="852"/>
  </bookViews>
  <sheets>
    <sheet name="378316成人RETAIL单" sheetId="1" r:id="rId1"/>
  </sheets>
  <definedNames>
    <definedName name="_xlnm._FilterDatabase" localSheetId="0" hidden="1">'378316成人RETAIL单'!$A$1:$F$8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<sst xmlns="http://schemas.openxmlformats.org/spreadsheetml/2006/main" count="41" uniqueCount="19">
  <si>
    <r>
      <rPr>
        <sz val="12"/>
        <rFont val="宋体"/>
        <charset val="134"/>
      </rPr>
      <t>S</t>
    </r>
    <r>
      <rPr>
        <sz val="12"/>
        <rFont val="宋体"/>
        <charset val="134"/>
      </rPr>
      <t>TYLE NO.</t>
    </r>
  </si>
  <si>
    <t>COLOR</t>
  </si>
  <si>
    <r>
      <rPr>
        <sz val="12"/>
        <rFont val="宋体"/>
        <charset val="134"/>
      </rPr>
      <t>S</t>
    </r>
    <r>
      <rPr>
        <sz val="12"/>
        <rFont val="宋体"/>
        <charset val="134"/>
      </rPr>
      <t>IZE</t>
    </r>
  </si>
  <si>
    <t>总订单数</t>
  </si>
  <si>
    <t>3/18下单数</t>
  </si>
  <si>
    <t>吊牌</t>
  </si>
  <si>
    <t>842-2733</t>
  </si>
  <si>
    <t>NVY-NAVY 藏青/米白组合</t>
  </si>
  <si>
    <t>XS</t>
  </si>
  <si>
    <t>S</t>
  </si>
  <si>
    <t>M</t>
  </si>
  <si>
    <t>L</t>
  </si>
  <si>
    <t>XL</t>
  </si>
  <si>
    <t>XXL</t>
  </si>
  <si>
    <t>TTL</t>
  </si>
  <si>
    <r>
      <rPr>
        <b/>
        <sz val="12"/>
        <rFont val="宋体"/>
        <charset val="134"/>
      </rPr>
      <t>挂牌（价钱牌）：</t>
    </r>
    <r>
      <rPr>
        <b/>
        <sz val="12"/>
        <color rgb="FFFF0000"/>
        <rFont val="宋体"/>
        <charset val="134"/>
      </rPr>
      <t>代码： BD-09-805-B</t>
    </r>
    <r>
      <rPr>
        <b/>
        <sz val="12"/>
        <rFont val="宋体"/>
        <charset val="134"/>
      </rPr>
      <t>，艾利网上订购，</t>
    </r>
    <r>
      <rPr>
        <b/>
        <sz val="12"/>
        <color rgb="FFFF0000"/>
        <rFont val="宋体"/>
        <charset val="134"/>
      </rPr>
      <t>需要挂牌+绳子+贴纸一起</t>
    </r>
    <r>
      <rPr>
        <b/>
        <sz val="12"/>
        <rFont val="宋体"/>
        <charset val="134"/>
      </rPr>
      <t>，参考样式</t>
    </r>
  </si>
  <si>
    <t>RETAIL单</t>
  </si>
  <si>
    <t>合计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</si>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</sst>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</numFmts>
  <fonts count="27">
    <font>
      <sz val="12"/>
      <name val="宋体"/>
      <charset val="134"/>
    </font>
    <font>
      <sz val="10"/>
      <name val="宋体"/>
      <charset val="134"/>
    </font>
    <font>
      <sz val="12"/>
      <color rgb="FFFF000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5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8" fillId="8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4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Fo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" xfId="49"/>
    <cellStyle name="常规 2" xfId="50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105410</xdr:colOff>
      <xdr:row>46</xdr:row>
      <xdr:rowOff>28575</xdr:rowOff>
    </xdr:from>
    <xdr:to>
      <xdr:col>3</xdr:col>
      <xdr:colOff>201930</xdr:colOff>
      <xdr:row>56</xdr:row>
      <xdr:rowOff>140970</xdr:rowOff>
    </xdr:to>
    <xdr:pic>
      <xdr:nvPicPr>
        <xdr:cNvPr id="2" name="图片 1" descr="image.png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5410" y="9395460"/>
          <a:ext cx="4287520" cy="2093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77470</xdr:colOff>
      <xdr:row>24</xdr:row>
      <xdr:rowOff>0</xdr:rowOff>
    </xdr:from>
    <xdr:to>
      <xdr:col>3</xdr:col>
      <xdr:colOff>313690</xdr:colOff>
      <xdr:row>34</xdr:row>
      <xdr:rowOff>143510</xdr:rowOff>
    </xdr:to>
    <xdr:pic>
      <xdr:nvPicPr>
        <xdr:cNvPr id="3" name="图片 2" descr="image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7470" y="5008245"/>
          <a:ext cx="4427220" cy="2124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76200</xdr:colOff>
      <xdr:row>12</xdr:row>
      <xdr:rowOff>57150</xdr:rowOff>
    </xdr:from>
    <xdr:to>
      <xdr:col>3</xdr:col>
      <xdr:colOff>360045</xdr:colOff>
      <xdr:row>23</xdr:row>
      <xdr:rowOff>46990</xdr:rowOff>
    </xdr:to>
    <xdr:pic>
      <xdr:nvPicPr>
        <xdr:cNvPr id="4" name="图片 3" descr="image.png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76200" y="2687955"/>
          <a:ext cx="4474845" cy="2169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133350</xdr:colOff>
      <xdr:row>35</xdr:row>
      <xdr:rowOff>47625</xdr:rowOff>
    </xdr:from>
    <xdr:to>
      <xdr:col>3</xdr:col>
      <xdr:colOff>316865</xdr:colOff>
      <xdr:row>45</xdr:row>
      <xdr:rowOff>133985</xdr:rowOff>
    </xdr:to>
    <xdr:pic>
      <xdr:nvPicPr>
        <xdr:cNvPr id="5" name="图片 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3350" y="7235190"/>
          <a:ext cx="4374515" cy="20675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U39"/>
  <sheetViews>
    <sheetView tabSelected="1" workbookViewId="0">
      <selection activeCell="G1" sqref="G$1:V$1048576"/>
    </sheetView>
  </sheetViews>
  <sheetFormatPr defaultColWidth="9" defaultRowHeight="15.6"/>
  <cols>
    <col min="2" max="2" width="11.25" style="1" customWidth="1"/>
    <col min="3" max="3" width="34.75" style="2" customWidth="1"/>
    <col min="4" max="5" width="9" style="1"/>
    <col min="6" max="6" width="11.625" style="1" customWidth="1"/>
    <col min="7" max="9" width="13.5" hidden="1" customWidth="1"/>
    <col min="10" max="10" width="13.5" style="3" hidden="1" customWidth="1"/>
    <col min="11" max="22" width="9" hidden="1" customWidth="1"/>
    <col min="23" max="23" width="9" customWidth="1"/>
  </cols>
  <sheetData>
    <row r="1" s="1" customFormat="1" ht="34.5" customHeight="1" spans="1:17">
      <c r="A1" s="4"/>
      <c r="B1" s="5" t="s">
        <v>0</v>
      </c>
      <c r="C1" s="6" t="s">
        <v>1</v>
      </c>
      <c r="D1" s="5" t="s">
        <v>2</v>
      </c>
      <c r="E1" s="7" t="s">
        <v>3</v>
      </c>
      <c r="F1" s="8" t="s">
        <v>4</v>
      </c>
      <c r="G1" s="9"/>
      <c r="H1" s="10"/>
      <c r="I1" s="10"/>
      <c r="J1" s="19"/>
      <c r="K1"/>
      <c r="L1"/>
      <c r="M1"/>
      <c r="N1"/>
      <c r="O1"/>
      <c r="P1"/>
      <c r="Q1"/>
    </row>
    <row r="2" s="1" customFormat="1" ht="15.75" customHeight="1" spans="1:11">
      <c r="A2" s="4" t="s">
        <v>5</v>
      </c>
      <c r="B2" s="4" t="s">
        <v>6</v>
      </c>
      <c r="C2" s="4" t="s">
        <v>7</v>
      </c>
      <c r="D2" s="11" t="s">
        <v>8</v>
      </c>
      <c r="E2" s="12">
        <v>782</v>
      </c>
      <c r="F2" s="13">
        <v>800</v>
      </c>
      <c r="G2" s="10">
        <f t="shared" ref="G2:G15" si="0">E2*0.02</f>
        <v>15.64</v>
      </c>
      <c r="H2" s="14">
        <f t="shared" ref="H2:H15" si="1">G2+E2</f>
        <v>797.64</v>
      </c>
      <c r="I2" s="10">
        <f t="shared" ref="I2:I15" si="2">F2-E2</f>
        <v>18</v>
      </c>
      <c r="J2" s="19">
        <f t="shared" ref="J2:J15" si="3">F2/E2</f>
        <v>1.0230179028133</v>
      </c>
      <c r="K2"/>
    </row>
    <row r="3" s="1" customFormat="1" ht="15.75" customHeight="1" spans="1:10">
      <c r="A3" s="4" t="s">
        <v>5</v>
      </c>
      <c r="B3" s="4" t="s">
        <v>6</v>
      </c>
      <c r="C3" s="4" t="s">
        <v>7</v>
      </c>
      <c r="D3" s="11" t="s">
        <v>9</v>
      </c>
      <c r="E3" s="12">
        <v>1350</v>
      </c>
      <c r="F3" s="13">
        <v>1380</v>
      </c>
      <c r="G3" s="10">
        <f t="shared" si="0"/>
        <v>27</v>
      </c>
      <c r="H3" s="14">
        <f t="shared" si="1"/>
        <v>1377</v>
      </c>
      <c r="I3" s="10">
        <f t="shared" si="2"/>
        <v>30</v>
      </c>
      <c r="J3" s="19">
        <f t="shared" si="3"/>
        <v>1.02222222222222</v>
      </c>
    </row>
    <row r="4" s="1" customFormat="1" ht="15.75" customHeight="1" spans="1:10">
      <c r="A4" s="4" t="s">
        <v>5</v>
      </c>
      <c r="B4" s="4" t="s">
        <v>6</v>
      </c>
      <c r="C4" s="4" t="s">
        <v>7</v>
      </c>
      <c r="D4" s="11" t="s">
        <v>10</v>
      </c>
      <c r="E4" s="12">
        <v>2058</v>
      </c>
      <c r="F4" s="13">
        <v>2100</v>
      </c>
      <c r="G4" s="10">
        <f t="shared" si="0"/>
        <v>41.16</v>
      </c>
      <c r="H4" s="14">
        <f t="shared" si="1"/>
        <v>2099.16</v>
      </c>
      <c r="I4" s="10">
        <f t="shared" si="2"/>
        <v>42</v>
      </c>
      <c r="J4" s="19">
        <f t="shared" si="3"/>
        <v>1.02040816326531</v>
      </c>
    </row>
    <row r="5" s="1" customFormat="1" ht="15.75" customHeight="1" spans="1:19">
      <c r="A5" s="4" t="s">
        <v>5</v>
      </c>
      <c r="B5" s="4" t="s">
        <v>6</v>
      </c>
      <c r="C5" s="4" t="s">
        <v>7</v>
      </c>
      <c r="D5" s="11" t="s">
        <v>11</v>
      </c>
      <c r="E5" s="12">
        <v>1908</v>
      </c>
      <c r="F5" s="13">
        <v>1950</v>
      </c>
      <c r="G5" s="10">
        <f t="shared" si="0"/>
        <v>38.16</v>
      </c>
      <c r="H5" s="14">
        <f t="shared" si="1"/>
        <v>1946.16</v>
      </c>
      <c r="I5" s="10">
        <f t="shared" si="2"/>
        <v>42</v>
      </c>
      <c r="J5" s="19">
        <f t="shared" si="3"/>
        <v>1.02201257861635</v>
      </c>
      <c r="L5" s="10"/>
      <c r="M5" s="10"/>
      <c r="N5" s="10"/>
      <c r="O5" s="10"/>
      <c r="P5" s="10"/>
      <c r="Q5" s="10"/>
      <c r="R5" s="10"/>
      <c r="S5" s="10"/>
    </row>
    <row r="6" s="1" customFormat="1" ht="15.75" customHeight="1" spans="1:10">
      <c r="A6" s="4" t="s">
        <v>5</v>
      </c>
      <c r="B6" s="4" t="s">
        <v>6</v>
      </c>
      <c r="C6" s="4" t="s">
        <v>7</v>
      </c>
      <c r="D6" s="11" t="s">
        <v>12</v>
      </c>
      <c r="E6" s="12">
        <v>1294</v>
      </c>
      <c r="F6" s="13">
        <v>1330</v>
      </c>
      <c r="G6" s="10">
        <f t="shared" si="0"/>
        <v>25.88</v>
      </c>
      <c r="H6" s="14">
        <f t="shared" si="1"/>
        <v>1319.88</v>
      </c>
      <c r="I6" s="10">
        <f t="shared" si="2"/>
        <v>36</v>
      </c>
      <c r="J6" s="19">
        <f t="shared" si="3"/>
        <v>1.02782071097372</v>
      </c>
    </row>
    <row r="7" s="1" customFormat="1" ht="15.75" customHeight="1" spans="1:20">
      <c r="A7" s="4" t="s">
        <v>5</v>
      </c>
      <c r="B7" s="4" t="s">
        <v>6</v>
      </c>
      <c r="C7" s="4" t="s">
        <v>7</v>
      </c>
      <c r="D7" s="11" t="s">
        <v>13</v>
      </c>
      <c r="E7" s="12">
        <v>666</v>
      </c>
      <c r="F7" s="13">
        <v>690</v>
      </c>
      <c r="G7" s="10">
        <f t="shared" si="0"/>
        <v>13.32</v>
      </c>
      <c r="H7" s="14">
        <f t="shared" si="1"/>
        <v>679.32</v>
      </c>
      <c r="I7" s="10">
        <f t="shared" si="2"/>
        <v>24</v>
      </c>
      <c r="J7" s="19">
        <f t="shared" si="3"/>
        <v>1.03603603603604</v>
      </c>
      <c r="L7" s="20"/>
      <c r="M7" s="10"/>
      <c r="N7" s="10"/>
      <c r="O7" s="10"/>
      <c r="P7" s="10"/>
      <c r="Q7" s="10"/>
      <c r="R7" s="10"/>
      <c r="S7" s="10"/>
      <c r="T7" s="10"/>
    </row>
    <row r="8" s="1" customFormat="1" ht="15.75" customHeight="1" spans="1:20">
      <c r="A8" s="4"/>
      <c r="B8" s="15"/>
      <c r="C8" s="15"/>
      <c r="D8" s="15" t="s">
        <v>14</v>
      </c>
      <c r="E8" s="15">
        <f>SUM(E2:E7)</f>
        <v>8058</v>
      </c>
      <c r="F8" s="13">
        <f>SUM(F2:F7)</f>
        <v>8250</v>
      </c>
      <c r="G8" s="10">
        <f t="shared" si="0"/>
        <v>161.16</v>
      </c>
      <c r="H8" s="14">
        <f t="shared" si="1"/>
        <v>8219.16</v>
      </c>
      <c r="I8" s="10">
        <f t="shared" si="2"/>
        <v>192</v>
      </c>
      <c r="J8" s="19">
        <f t="shared" si="3"/>
        <v>1.02382725241996</v>
      </c>
      <c r="L8" s="20"/>
      <c r="M8" s="10"/>
      <c r="N8" s="10"/>
      <c r="O8" s="10"/>
      <c r="P8" s="10"/>
      <c r="Q8" s="10"/>
      <c r="R8" s="10"/>
      <c r="S8" s="10"/>
      <c r="T8" s="10"/>
    </row>
    <row r="9" spans="12:20">
      <c r="L9" s="20"/>
      <c r="M9" s="10"/>
      <c r="N9" s="10"/>
      <c r="O9" s="10"/>
      <c r="P9" s="10"/>
      <c r="Q9" s="10"/>
      <c r="R9" s="10"/>
      <c r="S9" s="10"/>
      <c r="T9" s="10"/>
    </row>
    <row r="10" spans="12:20">
      <c r="L10" s="20"/>
      <c r="M10" s="10"/>
      <c r="N10" s="10"/>
      <c r="O10" s="10"/>
      <c r="P10" s="10"/>
      <c r="Q10" s="10"/>
      <c r="R10" s="10"/>
      <c r="S10" s="10"/>
      <c r="T10" s="10"/>
    </row>
    <row r="11" spans="1:6">
      <c r="A11" s="16" t="s">
        <v>15</v>
      </c>
      <c r="B11" s="17"/>
      <c r="C11" s="18"/>
      <c r="D11" s="17"/>
      <c r="E11" s="17"/>
      <c r="F11" s="17"/>
    </row>
    <row r="16" spans="12:12">
      <c r="L16" t="s">
        <v>16</v>
      </c>
    </row>
    <row r="17" spans="7:21">
      <c r="G17">
        <v>782</v>
      </c>
      <c r="M17" s="1" t="s">
        <v>8</v>
      </c>
      <c r="N17" s="1" t="s">
        <v>9</v>
      </c>
      <c r="O17" s="1" t="s">
        <v>10</v>
      </c>
      <c r="P17" s="1" t="s">
        <v>11</v>
      </c>
      <c r="Q17" s="1" t="s">
        <v>12</v>
      </c>
      <c r="R17" s="1" t="s">
        <v>13</v>
      </c>
      <c r="S17" s="1" t="s">
        <v>17</v>
      </c>
      <c r="T17" s="1"/>
      <c r="U17" s="1"/>
    </row>
    <row r="18" spans="7:21">
      <c r="G18">
        <v>1350</v>
      </c>
      <c r="M18" s="1"/>
      <c r="N18" s="1"/>
      <c r="O18" s="1"/>
      <c r="P18" s="1"/>
      <c r="Q18" s="1"/>
      <c r="R18" s="1"/>
      <c r="S18" s="1"/>
      <c r="T18" s="1"/>
      <c r="U18" s="1"/>
    </row>
    <row r="19" spans="7:21">
      <c r="G19">
        <v>2058</v>
      </c>
      <c r="J19" s="3" t="s">
        <v>7</v>
      </c>
      <c r="M19" s="1">
        <v>782</v>
      </c>
      <c r="N19" s="1">
        <v>1350</v>
      </c>
      <c r="O19" s="1">
        <v>2058</v>
      </c>
      <c r="P19" s="1">
        <v>1908</v>
      </c>
      <c r="Q19" s="1">
        <v>1294</v>
      </c>
      <c r="R19" s="1">
        <v>666</v>
      </c>
      <c r="S19" s="1">
        <v>8058</v>
      </c>
      <c r="T19" s="1"/>
      <c r="U19" s="1"/>
    </row>
    <row r="20" spans="7:21">
      <c r="G20">
        <v>1908</v>
      </c>
      <c r="M20" s="1"/>
      <c r="N20" s="1"/>
      <c r="O20" s="1"/>
      <c r="P20" s="1"/>
      <c r="Q20" s="1"/>
      <c r="R20" s="1"/>
      <c r="S20" s="1"/>
      <c r="T20" s="1"/>
      <c r="U20" s="1"/>
    </row>
    <row r="21" spans="7:21">
      <c r="G21">
        <v>1294</v>
      </c>
      <c r="M21" s="1"/>
      <c r="N21" s="1"/>
      <c r="O21" s="1"/>
      <c r="P21" s="1"/>
      <c r="Q21" s="1"/>
      <c r="R21" s="1"/>
      <c r="S21" s="1"/>
      <c r="T21" s="1"/>
      <c r="U21" s="1"/>
    </row>
    <row r="22" spans="7:21">
      <c r="G22">
        <v>666</v>
      </c>
      <c r="M22" s="1"/>
      <c r="N22" s="1"/>
      <c r="O22" s="1"/>
      <c r="P22" s="1"/>
      <c r="Q22" s="1"/>
      <c r="R22" s="1"/>
      <c r="S22" s="1"/>
      <c r="T22" s="1"/>
      <c r="U22" s="1"/>
    </row>
    <row r="23" spans="12:21">
      <c r="L23" t="s">
        <v>18</v>
      </c>
      <c r="M23" s="1">
        <f>SUM(M19:M21)</f>
        <v>782</v>
      </c>
      <c r="N23" s="1">
        <f t="shared" ref="N23:S23" si="4">SUM(N19:N21)</f>
        <v>1350</v>
      </c>
      <c r="O23" s="1">
        <f t="shared" si="4"/>
        <v>2058</v>
      </c>
      <c r="P23" s="1">
        <f t="shared" si="4"/>
        <v>1908</v>
      </c>
      <c r="Q23" s="1">
        <f t="shared" si="4"/>
        <v>1294</v>
      </c>
      <c r="R23" s="1">
        <f t="shared" si="4"/>
        <v>666</v>
      </c>
      <c r="S23" s="1">
        <f t="shared" si="4"/>
        <v>8058</v>
      </c>
      <c r="T23" s="1"/>
      <c r="U23" s="1"/>
    </row>
    <row r="24" spans="13:21">
      <c r="M24" s="1"/>
      <c r="N24" s="1"/>
      <c r="O24" s="1"/>
      <c r="P24" s="1"/>
      <c r="Q24" s="1"/>
      <c r="R24" s="1"/>
      <c r="S24" s="1"/>
      <c r="T24" s="1"/>
      <c r="U24" s="1"/>
    </row>
    <row r="25" spans="13:21">
      <c r="M25" s="1"/>
      <c r="N25" s="1"/>
      <c r="O25" s="1"/>
      <c r="P25" s="1"/>
      <c r="Q25" s="1"/>
      <c r="R25" s="1"/>
      <c r="S25" s="1"/>
      <c r="T25" s="1"/>
      <c r="U25" s="1"/>
    </row>
    <row r="26" spans="13:21">
      <c r="M26" s="1"/>
      <c r="N26" s="1"/>
      <c r="O26" s="1"/>
      <c r="P26" s="1"/>
      <c r="Q26" s="1"/>
      <c r="R26" s="1"/>
      <c r="S26" s="1"/>
      <c r="T26" s="1"/>
      <c r="U26" s="1"/>
    </row>
    <row r="27" spans="13:21">
      <c r="M27" s="1"/>
      <c r="N27" s="1"/>
      <c r="O27" s="1"/>
      <c r="P27" s="1"/>
      <c r="Q27" s="1"/>
      <c r="R27" s="1"/>
      <c r="S27" s="1"/>
      <c r="T27" s="1"/>
      <c r="U27" s="1"/>
    </row>
    <row r="28" spans="13:21">
      <c r="M28" s="1"/>
      <c r="N28" s="1"/>
      <c r="O28" s="1"/>
      <c r="P28" s="1"/>
      <c r="Q28" s="1"/>
      <c r="R28" s="1"/>
      <c r="S28" s="1"/>
      <c r="T28" s="1"/>
      <c r="U28" s="1"/>
    </row>
    <row r="29" spans="10:21">
      <c r="J29" s="19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0:21">
      <c r="J30" s="19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0:21">
      <c r="J31" s="19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0:21">
      <c r="J32" s="19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0:20">
      <c r="J33" s="19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0:20">
      <c r="J34" s="19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0:20">
      <c r="J35" s="19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0:20">
      <c r="J36" s="19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0:20">
      <c r="J37" s="19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0:20">
      <c r="J38" s="19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0:20">
      <c r="J39" s="19"/>
      <c r="K39" s="1"/>
      <c r="L39" s="1"/>
      <c r="M39" s="1"/>
      <c r="N39" s="1"/>
      <c r="O39" s="1"/>
      <c r="P39" s="1"/>
      <c r="Q39" s="1"/>
      <c r="R39" s="1"/>
      <c r="S39" s="1"/>
      <c r="T39" s="1"/>
    </row>
  </sheetData>
  <autoFilter ref="A1:F8">
    <extLst/>
  </autoFilter>
  <pageMargins left="0.34" right="0.33" top="0.31496062992126" bottom="0.275590551181102" header="0.31496062992126" footer="0.31496062992126"/>
  <pageSetup paperSize="1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378316成人RETAIL单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我吃香菜</cp:lastModifiedBy>
  <dcterms:created xsi:type="dcterms:W3CDTF">2020-05-08T05:41:00Z</dcterms:created>
  <cp:lastPrinted>2022-02-09T07:53:00Z</cp:lastPrinted>
  <dcterms:modified xsi:type="dcterms:W3CDTF">2025-03-18T09:30:22Z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F0D882E36CCE4C89B0D125CB361F9784</vt:lpwstr>
  </property>
  <property fmtid="{D5CDD505-2E9C-101B-9397-08002B2CF9AE}" pid="3" name="KSOProductBuildVer">
    <vt:lpwstr>2052-12.1.0.17140</vt:lpwstr>
  </property>
</Properties>
</file>