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24A275BD945E4C9EA7FFB099FC0847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5425" y="21491575"/>
          <a:ext cx="6115050" cy="558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886FDF6088C4CED849FF099BEFD62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05425" y="21472525"/>
          <a:ext cx="7353300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D5533F612B0453A823A151D3A2877D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10800" y="4143375"/>
          <a:ext cx="10258425" cy="915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08CD2AEBF55486091CA0EF5B5300DB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67325" y="8340725"/>
          <a:ext cx="6143625" cy="5657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258B2CCAF00417383E54CF0C247DC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76850" y="7623175"/>
          <a:ext cx="7286625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DD14E0B6F164CD182FF6418687E430E"/>
        <xdr:cNvPicPr>
          <a:picLocks noChangeAspect="1"/>
        </xdr:cNvPicPr>
      </xdr:nvPicPr>
      <xdr:blipFill>
        <a:blip r:embed="rId6"/>
        <a:srcRect t="10185"/>
        <a:stretch>
          <a:fillRect/>
        </a:stretch>
      </xdr:blipFill>
      <xdr:spPr>
        <a:xfrm>
          <a:off x="10163175" y="3295650"/>
          <a:ext cx="5810250" cy="510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EF67248ADEC4F3AAF48428F8D9DD4B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991725" y="4787900"/>
          <a:ext cx="5819775" cy="6191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<sst xmlns="http://schemas.openxmlformats.org/spreadsheetml/2006/main" count="66" uniqueCount="50">
  <si>
    <t>日期</t>
  </si>
  <si>
    <t xml:space="preserve">item </t>
  </si>
  <si>
    <t>产品名</t>
  </si>
  <si>
    <t>尺码</t>
  </si>
  <si>
    <t>尺寸</t>
  </si>
  <si>
    <t>条码上一行</t>
  </si>
  <si>
    <t>条码信息</t>
  </si>
  <si>
    <t>订单号</t>
  </si>
  <si>
    <t>PO#</t>
  </si>
  <si>
    <t>数量（个）</t>
  </si>
  <si>
    <t>recall单价</t>
  </si>
  <si>
    <t>总金额</t>
  </si>
  <si>
    <t>客人单价</t>
  </si>
  <si>
    <t>图片</t>
  </si>
  <si>
    <t>备注</t>
  </si>
  <si>
    <t>25.3.31</t>
  </si>
  <si>
    <t>Powerknit Elbow Sleeve</t>
  </si>
  <si>
    <t>肘袖盒子</t>
  </si>
  <si>
    <t>S/M</t>
  </si>
  <si>
    <t>5.25’x0.755‘x8’</t>
  </si>
  <si>
    <t>CCEPKR BS3</t>
  </si>
  <si>
    <t>810053865088</t>
  </si>
  <si>
    <t>ZZ02-25034</t>
  </si>
  <si>
    <t>此款请参我寄样颜色来做大货</t>
  </si>
  <si>
    <t>L/XL</t>
  </si>
  <si>
    <t>CCEPKR BS4</t>
  </si>
  <si>
    <t>810053860595</t>
  </si>
  <si>
    <t>Warranty Card Universa</t>
  </si>
  <si>
    <t>保修卡</t>
  </si>
  <si>
    <t>14.1*7.6cm</t>
  </si>
  <si>
    <t>无需条码</t>
  </si>
  <si>
    <t>此款参考我寄样颜色做大货</t>
  </si>
  <si>
    <t>Powerknit Knee Sleeve</t>
  </si>
  <si>
    <t>护膝盒子</t>
  </si>
  <si>
    <t>CCSKSR BS3</t>
  </si>
  <si>
    <t>810053865132</t>
  </si>
  <si>
    <t>ZZ02-25037</t>
  </si>
  <si>
    <t>此款请参我寄样来做大货</t>
  </si>
  <si>
    <t>CCSKSR BS4</t>
  </si>
  <si>
    <t>810053865149</t>
  </si>
  <si>
    <t>Full Arm Sleeve</t>
  </si>
  <si>
    <t>护臂盒子</t>
  </si>
  <si>
    <t>3.5'*0.75*8</t>
  </si>
  <si>
    <t>CCFAWN BS3</t>
  </si>
  <si>
    <t>810053864685</t>
  </si>
  <si>
    <t>ZZ02-25035</t>
  </si>
  <si>
    <t>3.30递交色样确认</t>
  </si>
  <si>
    <t>CCFAWN BS4</t>
  </si>
  <si>
    <t>810053864692</t>
  </si>
  <si>
    <t>4.10号发货，发货地址： 山东省潍坊市坊子区崇文街正泰路路口南50米路西。中织健康产业（山东）有限公司                 中织  156 5360 1785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</si>
</sst>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3" borderId="3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topLeftCell="A7" workbookViewId="0">
      <selection activeCell="A14" sqref="A14:N25"/>
    </sheetView>
  </sheetViews>
  <sheetFormatPr defaultColWidth="9" defaultRowHeight="13.5"/>
  <cols>
    <col min="2" max="3" width="25" customWidth="1"/>
    <col min="5" max="5" width="20.125" customWidth="1"/>
    <col min="6" max="6" width="16.75" customWidth="1"/>
    <col min="7" max="7" width="19.125" customWidth="1"/>
    <col min="8" max="8" width="13.25" customWidth="1"/>
    <col min="9" max="9" width="12.75" customWidth="1"/>
    <col min="10" max="10" width="13.375" customWidth="1"/>
    <col min="12" max="12" width="10.375"/>
    <col min="14" max="14" width="12.875"/>
    <col min="15" max="15" width="12.5"/>
    <col min="17" max="17" width="20" customWidth="1"/>
  </cols>
  <sheetData>
    <row r="1" s="1" customFormat="1" ht="22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0" t="s">
        <v>10</v>
      </c>
      <c r="L1" s="20" t="s">
        <v>11</v>
      </c>
      <c r="M1" s="20" t="s">
        <v>12</v>
      </c>
      <c r="N1" s="20" t="s">
        <v>11</v>
      </c>
      <c r="O1" s="2" t="s">
        <v>13</v>
      </c>
      <c r="P1" s="21" t="s">
        <v>14</v>
      </c>
      <c r="Q1" s="21"/>
    </row>
    <row r="2" s="1" customFormat="1" ht="24" customHeight="1" spans="1:17">
      <c r="A2" s="4"/>
      <c r="B2" s="4"/>
      <c r="C2" s="4"/>
      <c r="D2" s="4"/>
      <c r="E2" s="4"/>
      <c r="F2" s="5"/>
      <c r="G2" s="5"/>
      <c r="H2" s="4"/>
      <c r="I2" s="4"/>
      <c r="J2" s="4"/>
      <c r="K2" s="22"/>
      <c r="L2" s="22"/>
      <c r="M2" s="22"/>
      <c r="N2" s="22"/>
      <c r="O2" s="4"/>
      <c r="P2" s="21"/>
      <c r="Q2" s="21"/>
    </row>
    <row r="3" ht="68.65" spans="1:17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8" t="s">
        <v>20</v>
      </c>
      <c r="G3" s="29" t="s">
        <v>21</v>
      </c>
      <c r="H3" s="9" t="s">
        <v>22</v>
      </c>
      <c r="I3" s="9">
        <v>6001010</v>
      </c>
      <c r="J3" s="7">
        <v>4992</v>
      </c>
      <c r="K3" s="23">
        <v>0.56</v>
      </c>
      <c r="L3" s="7">
        <f>J3*K3</f>
        <v>2795.52</v>
      </c>
      <c r="M3" s="7">
        <v>0.8</v>
      </c>
      <c r="N3" s="7">
        <f>J3*M3</f>
        <v>3993.6</v>
      </c>
      <c r="O3" s="24" t="str">
        <f>_xlfn.DISPIMG("ID_24A275BD945E4C9EA7FFB099FC0847EC",1)</f>
        <v>=DISPIMG("ID_24A275BD945E4C9EA7FFB099FC0847EC",1)</v>
      </c>
      <c r="P3" s="25" t="s">
        <v>23</v>
      </c>
      <c r="Q3" s="25"/>
    </row>
    <row r="4" ht="69.4" spans="1:17">
      <c r="A4" s="10"/>
      <c r="B4" s="7"/>
      <c r="C4" s="7"/>
      <c r="D4" s="7" t="s">
        <v>24</v>
      </c>
      <c r="E4" s="7"/>
      <c r="F4" s="8" t="s">
        <v>25</v>
      </c>
      <c r="G4" s="29" t="s">
        <v>26</v>
      </c>
      <c r="H4" s="9"/>
      <c r="I4" s="9"/>
      <c r="J4" s="7">
        <v>7008</v>
      </c>
      <c r="K4" s="23">
        <v>0.56</v>
      </c>
      <c r="L4" s="7">
        <f t="shared" ref="L4:L11" si="0">J4*K4</f>
        <v>3924.48</v>
      </c>
      <c r="M4" s="7">
        <v>0.8</v>
      </c>
      <c r="N4" s="7">
        <f t="shared" ref="N4:N11" si="1">J4*M4</f>
        <v>5606.4</v>
      </c>
      <c r="O4" s="7" t="str">
        <f>_xlfn.DISPIMG("ID_E886FDF6088C4CED849FF099BEFD6218",1)</f>
        <v>=DISPIMG("ID_E886FDF6088C4CED849FF099BEFD6218",1)</v>
      </c>
      <c r="P4" s="25"/>
      <c r="Q4" s="25"/>
    </row>
    <row r="5" ht="67.15" spans="1:17">
      <c r="A5" s="10"/>
      <c r="B5" s="7" t="s">
        <v>27</v>
      </c>
      <c r="C5" s="7" t="s">
        <v>28</v>
      </c>
      <c r="D5" s="11"/>
      <c r="E5" s="7" t="s">
        <v>29</v>
      </c>
      <c r="F5" s="12" t="s">
        <v>30</v>
      </c>
      <c r="G5" s="13"/>
      <c r="H5" s="9"/>
      <c r="I5" s="9"/>
      <c r="J5" s="7">
        <f>J3+J4</f>
        <v>12000</v>
      </c>
      <c r="K5" s="7">
        <v>0.17</v>
      </c>
      <c r="L5" s="7">
        <f t="shared" si="0"/>
        <v>2040</v>
      </c>
      <c r="M5" s="7">
        <v>0.26</v>
      </c>
      <c r="N5" s="7">
        <f t="shared" si="1"/>
        <v>3120</v>
      </c>
      <c r="O5" s="11" t="str">
        <f>_xlfn.DISPIMG("ID_1D5533F612B0453A823A151D3A2877D9",1)</f>
        <v>=DISPIMG("ID_1D5533F612B0453A823A151D3A2877D9",1)</v>
      </c>
      <c r="P5" s="26" t="s">
        <v>31</v>
      </c>
      <c r="Q5" s="26"/>
    </row>
    <row r="6" ht="66" customHeight="1" spans="1:17">
      <c r="A6" s="10"/>
      <c r="B6" s="14" t="s">
        <v>32</v>
      </c>
      <c r="C6" s="14" t="s">
        <v>33</v>
      </c>
      <c r="D6" s="7" t="s">
        <v>18</v>
      </c>
      <c r="E6" s="14" t="s">
        <v>19</v>
      </c>
      <c r="F6" s="8" t="s">
        <v>34</v>
      </c>
      <c r="G6" s="29" t="s">
        <v>35</v>
      </c>
      <c r="H6" s="15" t="s">
        <v>36</v>
      </c>
      <c r="I6" s="15">
        <v>6001013</v>
      </c>
      <c r="J6" s="7">
        <v>15008</v>
      </c>
      <c r="K6" s="7">
        <v>0.55</v>
      </c>
      <c r="L6" s="7">
        <f t="shared" si="0"/>
        <v>8254.4</v>
      </c>
      <c r="M6" s="7">
        <v>0.8</v>
      </c>
      <c r="N6" s="7">
        <f t="shared" si="1"/>
        <v>12006.4</v>
      </c>
      <c r="O6" s="7" t="str">
        <f>_xlfn.DISPIMG("ID_B258B2CCAF00417383E54CF0C247DC04",1)</f>
        <v>=DISPIMG("ID_B258B2CCAF00417383E54CF0C247DC04",1)</v>
      </c>
      <c r="P6" s="25" t="s">
        <v>37</v>
      </c>
      <c r="Q6" s="25"/>
    </row>
    <row r="7" ht="69.2" spans="1:17">
      <c r="A7" s="10"/>
      <c r="B7" s="16"/>
      <c r="C7" s="16"/>
      <c r="D7" s="7" t="s">
        <v>24</v>
      </c>
      <c r="E7" s="16"/>
      <c r="F7" s="8" t="s">
        <v>38</v>
      </c>
      <c r="G7" s="29" t="s">
        <v>39</v>
      </c>
      <c r="H7" s="17"/>
      <c r="I7" s="17"/>
      <c r="J7" s="7">
        <v>14000</v>
      </c>
      <c r="K7" s="16">
        <v>0.55</v>
      </c>
      <c r="L7" s="7">
        <f t="shared" si="0"/>
        <v>7700</v>
      </c>
      <c r="M7" s="16">
        <v>0.8</v>
      </c>
      <c r="N7" s="7">
        <f t="shared" si="1"/>
        <v>11200</v>
      </c>
      <c r="O7" s="7" t="str">
        <f>_xlfn.DISPIMG("ID_008CD2AEBF55486091CA0EF5B5300DBB",1)</f>
        <v>=DISPIMG("ID_008CD2AEBF55486091CA0EF5B5300DBB",1)</v>
      </c>
      <c r="P7" s="25"/>
      <c r="Q7" s="25"/>
    </row>
    <row r="8" ht="67.15" spans="1:17">
      <c r="A8" s="10"/>
      <c r="B8" s="7" t="s">
        <v>27</v>
      </c>
      <c r="C8" s="7" t="s">
        <v>28</v>
      </c>
      <c r="D8" s="11"/>
      <c r="E8" s="7" t="s">
        <v>29</v>
      </c>
      <c r="F8" s="12" t="s">
        <v>30</v>
      </c>
      <c r="G8" s="13"/>
      <c r="H8" s="18"/>
      <c r="I8" s="18"/>
      <c r="J8" s="7">
        <v>29008</v>
      </c>
      <c r="K8" s="7">
        <v>0.17</v>
      </c>
      <c r="L8" s="7">
        <f t="shared" si="0"/>
        <v>4931.36</v>
      </c>
      <c r="M8" s="7">
        <v>0.26</v>
      </c>
      <c r="N8" s="7">
        <f t="shared" si="1"/>
        <v>7542.08</v>
      </c>
      <c r="O8" s="11" t="str">
        <f>_xlfn.DISPIMG("ID_1D5533F612B0453A823A151D3A2877D9",1)</f>
        <v>=DISPIMG("ID_1D5533F612B0453A823A151D3A2877D9",1)</v>
      </c>
      <c r="P8" s="26" t="s">
        <v>31</v>
      </c>
      <c r="Q8" s="26"/>
    </row>
    <row r="9" ht="66.15" spans="1:17">
      <c r="A9" s="10"/>
      <c r="B9" s="7" t="s">
        <v>40</v>
      </c>
      <c r="C9" s="7" t="s">
        <v>41</v>
      </c>
      <c r="D9" s="7" t="s">
        <v>18</v>
      </c>
      <c r="E9" s="7" t="s">
        <v>42</v>
      </c>
      <c r="F9" s="8" t="s">
        <v>43</v>
      </c>
      <c r="G9" s="29" t="s">
        <v>44</v>
      </c>
      <c r="H9" s="9" t="s">
        <v>45</v>
      </c>
      <c r="I9" s="9">
        <v>6001011</v>
      </c>
      <c r="J9" s="7">
        <v>9008</v>
      </c>
      <c r="K9" s="23">
        <v>0.54</v>
      </c>
      <c r="L9" s="7">
        <f t="shared" si="0"/>
        <v>4864.32</v>
      </c>
      <c r="M9" s="7">
        <v>0.8</v>
      </c>
      <c r="N9" s="7">
        <f t="shared" si="1"/>
        <v>7206.4</v>
      </c>
      <c r="O9" s="24" t="str">
        <f>_xlfn.DISPIMG("ID_BDD14E0B6F164CD182FF6418687E430E",1)</f>
        <v>=DISPIMG("ID_BDD14E0B6F164CD182FF6418687E430E",1)</v>
      </c>
      <c r="P9" s="27" t="s">
        <v>46</v>
      </c>
      <c r="Q9" s="27"/>
    </row>
    <row r="10" ht="79.6" spans="1:17">
      <c r="A10" s="10"/>
      <c r="B10" s="7"/>
      <c r="C10" s="7"/>
      <c r="D10" s="7" t="s">
        <v>24</v>
      </c>
      <c r="E10" s="7"/>
      <c r="F10" s="8" t="s">
        <v>47</v>
      </c>
      <c r="G10" s="29" t="s">
        <v>48</v>
      </c>
      <c r="H10" s="9"/>
      <c r="I10" s="9"/>
      <c r="J10" s="7">
        <v>5008</v>
      </c>
      <c r="K10" s="23">
        <v>0.54</v>
      </c>
      <c r="L10" s="7">
        <f t="shared" si="0"/>
        <v>2704.32</v>
      </c>
      <c r="M10" s="7">
        <v>0.8</v>
      </c>
      <c r="N10" s="7">
        <f t="shared" si="1"/>
        <v>4006.4</v>
      </c>
      <c r="O10" s="7" t="str">
        <f>_xlfn.DISPIMG("ID_8EF67248ADEC4F3AAF48428F8D9DD4B8",1)</f>
        <v>=DISPIMG("ID_8EF67248ADEC4F3AAF48428F8D9DD4B8",1)</v>
      </c>
      <c r="P10" s="27"/>
      <c r="Q10" s="27"/>
    </row>
    <row r="11" ht="67.15" spans="1:17">
      <c r="A11" s="10"/>
      <c r="B11" s="7" t="s">
        <v>27</v>
      </c>
      <c r="C11" s="7" t="s">
        <v>28</v>
      </c>
      <c r="D11" s="11"/>
      <c r="E11" s="7" t="s">
        <v>29</v>
      </c>
      <c r="F11" s="12" t="s">
        <v>30</v>
      </c>
      <c r="G11" s="13"/>
      <c r="H11" s="9"/>
      <c r="I11" s="9"/>
      <c r="J11" s="7">
        <f>J9+J10</f>
        <v>14016</v>
      </c>
      <c r="K11" s="7">
        <v>0.17</v>
      </c>
      <c r="L11" s="7">
        <f t="shared" si="0"/>
        <v>2382.72</v>
      </c>
      <c r="M11" s="7">
        <v>0.26</v>
      </c>
      <c r="N11" s="7">
        <f t="shared" si="1"/>
        <v>3644.16</v>
      </c>
      <c r="O11" s="11" t="str">
        <f>_xlfn.DISPIMG("ID_1D5533F612B0453A823A151D3A2877D9",1)</f>
        <v>=DISPIMG("ID_1D5533F612B0453A823A151D3A2877D9",1)</v>
      </c>
      <c r="P11" s="26" t="s">
        <v>31</v>
      </c>
      <c r="Q11" s="26"/>
    </row>
    <row r="12" spans="10:14">
      <c r="J12" s="28">
        <f t="shared" ref="J12:N12" si="2">SUM(J3:J11)</f>
        <v>110048</v>
      </c>
      <c r="K12" s="28"/>
      <c r="L12" s="28">
        <f>SUM(L3:L11)</f>
        <v>39597.12</v>
      </c>
      <c r="M12" s="28"/>
      <c r="N12" s="28">
        <f t="shared" si="2"/>
        <v>58325.44</v>
      </c>
    </row>
    <row r="14" spans="1:14">
      <c r="A14" s="19" t="s">
        <v>49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</sheetData>
  <mergeCells count="42">
    <mergeCell ref="F5:G5"/>
    <mergeCell ref="P5:Q5"/>
    <mergeCell ref="F8:G8"/>
    <mergeCell ref="P8:Q8"/>
    <mergeCell ref="F11:G11"/>
    <mergeCell ref="P11:Q11"/>
    <mergeCell ref="A1:A2"/>
    <mergeCell ref="A3:A11"/>
    <mergeCell ref="B1:B2"/>
    <mergeCell ref="B3:B4"/>
    <mergeCell ref="B6:B7"/>
    <mergeCell ref="B9:B10"/>
    <mergeCell ref="C1:C2"/>
    <mergeCell ref="C3:C4"/>
    <mergeCell ref="C6:C7"/>
    <mergeCell ref="C9:C10"/>
    <mergeCell ref="D1:D2"/>
    <mergeCell ref="E1:E2"/>
    <mergeCell ref="E3:E4"/>
    <mergeCell ref="E6:E7"/>
    <mergeCell ref="E9:E10"/>
    <mergeCell ref="F1:F2"/>
    <mergeCell ref="G1:G2"/>
    <mergeCell ref="H1:H2"/>
    <mergeCell ref="H3:H5"/>
    <mergeCell ref="H6:H8"/>
    <mergeCell ref="H9:H11"/>
    <mergeCell ref="I1:I2"/>
    <mergeCell ref="I3:I5"/>
    <mergeCell ref="I6:I8"/>
    <mergeCell ref="I9:I11"/>
    <mergeCell ref="J1:J2"/>
    <mergeCell ref="K1:K2"/>
    <mergeCell ref="L1:L2"/>
    <mergeCell ref="M1:M2"/>
    <mergeCell ref="N1:N2"/>
    <mergeCell ref="O1:O2"/>
    <mergeCell ref="P9:Q10"/>
    <mergeCell ref="P6:Q7"/>
    <mergeCell ref="P3:Q4"/>
    <mergeCell ref="A14:N25"/>
    <mergeCell ref="P1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WPS_1692583239</cp:lastModifiedBy>
  <dcterms:created xsi:type="dcterms:W3CDTF">2025-03-24T10:14:00Z</dcterms:created>
  <dcterms:modified xsi:type="dcterms:W3CDTF">2025-04-01T00:31:27Z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24BAE46341F849EAAF1A7C5EFE192A97_13</vt:lpwstr>
  </property>
  <property fmtid="{D5CDD505-2E9C-101B-9397-08002B2CF9AE}" pid="3" name="KSOProductBuildVer">
    <vt:lpwstr>2052-12.1.0.20305</vt:lpwstr>
  </property>
</Properties>
</file>