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2"/>
  </bookViews>
  <sheets>
    <sheet name="Sheet1" sheetId="1" r:id="rId1"/>
    <sheet name="Sheet2" sheetId="2" r:id="rId2"/>
    <sheet name="主标数量5.6" sheetId="3" r:id="rId3"/>
    <sheet name="条码标数量5.6" sheetId="4" r:id="rId4"/>
    <sheet name="价格牌数量5.6" sheetId="5" r:id="rId5"/>
    <sheet name="中包贴数量5.6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<sst xmlns="http://schemas.openxmlformats.org/spreadsheetml/2006/main" count="150" uniqueCount="26">
  <si>
    <t>款号</t>
  </si>
  <si>
    <t>订单号</t>
  </si>
  <si>
    <t>唛头型号</t>
  </si>
  <si>
    <t>唛头照片</t>
  </si>
  <si>
    <t>订购数量</t>
  </si>
  <si>
    <t>S</t>
  </si>
  <si>
    <t>M</t>
  </si>
  <si>
    <t>L</t>
  </si>
  <si>
    <t>XL</t>
  </si>
  <si>
    <t>XXL</t>
  </si>
  <si>
    <t>合计</t>
  </si>
  <si>
    <t>F4946AX</t>
  </si>
  <si>
    <t>1631598
1631599
1631601
1631603
1631605
1631607
1631609
1631611
1631613
1631614
1631615
1631616
1631617
1631618
1631619
1631620</t>
  </si>
  <si>
    <t>条码贴</t>
  </si>
  <si>
    <t>1631598
1631599
1631601
1631603
1631605
1631607
1631609
1631611
1631613
1631614
1631615
1631616
1631617</t>
  </si>
  <si>
    <t>无价格贴纸</t>
  </si>
  <si>
    <t>1631599
1631601
1631603
1631605
1631607
1631609
1631611
1631613
1631614
1631615
1631616
1631617</t>
  </si>
  <si>
    <t>有价格贴纸</t>
  </si>
  <si>
    <t>中包贴纸</t>
  </si>
  <si>
    <t>s</t>
  </si>
  <si>
    <t>m</t>
  </si>
  <si>
    <t>l</t>
  </si>
  <si>
    <t>xl</t>
  </si>
  <si>
    <t>xxl</t>
  </si>
  <si>
    <t>订单</t>
  </si>
  <si>
    <t>有价格牌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</si>
</sst>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/>
    <xf numFmtId="176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2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176" fontId="2" fillId="2" borderId="0" xfId="0" applyNumberFormat="1" applyFont="1" applyFill="1"/>
    <xf numFmtId="0" fontId="0" fillId="0" borderId="5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953770</xdr:colOff>
      <xdr:row>2</xdr:row>
      <xdr:rowOff>1250315</xdr:rowOff>
    </xdr:from>
    <xdr:to>
      <xdr:col>3</xdr:col>
      <xdr:colOff>2359025</xdr:colOff>
      <xdr:row>2</xdr:row>
      <xdr:rowOff>2677795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1805" y="2406015"/>
          <a:ext cx="1405255" cy="142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396240</xdr:colOff>
      <xdr:row>2</xdr:row>
      <xdr:rowOff>1828800</xdr:rowOff>
    </xdr:from>
    <xdr:to>
      <xdr:col>2</xdr:col>
      <xdr:colOff>2515235</xdr:colOff>
      <xdr:row>2</xdr:row>
      <xdr:rowOff>2270125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90875" y="2984500"/>
          <a:ext cx="2118995" cy="441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1101090</xdr:colOff>
      <xdr:row>4</xdr:row>
      <xdr:rowOff>939165</xdr:rowOff>
    </xdr:from>
    <xdr:to>
      <xdr:col>3</xdr:col>
      <xdr:colOff>2566670</xdr:colOff>
      <xdr:row>4</xdr:row>
      <xdr:rowOff>2961640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69125" y="11937365"/>
          <a:ext cx="1465580" cy="202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647700</xdr:colOff>
      <xdr:row>4</xdr:row>
      <xdr:rowOff>1369060</xdr:rowOff>
    </xdr:from>
    <xdr:to>
      <xdr:col>2</xdr:col>
      <xdr:colOff>2019300</xdr:colOff>
      <xdr:row>4</xdr:row>
      <xdr:rowOff>1894840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442335" y="12367260"/>
          <a:ext cx="1371600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1416050</xdr:colOff>
      <xdr:row>3</xdr:row>
      <xdr:rowOff>934085</xdr:rowOff>
    </xdr:from>
    <xdr:to>
      <xdr:col>3</xdr:col>
      <xdr:colOff>2179955</xdr:colOff>
      <xdr:row>3</xdr:row>
      <xdr:rowOff>2875280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284085" y="7093585"/>
          <a:ext cx="763905" cy="1941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963930</xdr:colOff>
      <xdr:row>5</xdr:row>
      <xdr:rowOff>165100</xdr:rowOff>
    </xdr:from>
    <xdr:to>
      <xdr:col>3</xdr:col>
      <xdr:colOff>2816860</xdr:colOff>
      <xdr:row>5</xdr:row>
      <xdr:rowOff>2526665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831965" y="15201900"/>
          <a:ext cx="1852930" cy="236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1146810</xdr:colOff>
      <xdr:row>6</xdr:row>
      <xdr:rowOff>74930</xdr:rowOff>
    </xdr:from>
    <xdr:to>
      <xdr:col>3</xdr:col>
      <xdr:colOff>2593975</xdr:colOff>
      <xdr:row>6</xdr:row>
      <xdr:rowOff>2585720</xdr:rowOff>
    </xdr:to>
    <xdr:pic>
      <xdr:nvPicPr>
        <xdr:cNvPr id="12" name="图片 1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014845" y="18020030"/>
          <a:ext cx="1447165" cy="2510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764540</xdr:colOff>
      <xdr:row>7</xdr:row>
      <xdr:rowOff>219710</xdr:rowOff>
    </xdr:from>
    <xdr:to>
      <xdr:col>3</xdr:col>
      <xdr:colOff>2764155</xdr:colOff>
      <xdr:row>7</xdr:row>
      <xdr:rowOff>1684655</xdr:rowOff>
    </xdr:to>
    <xdr:pic>
      <xdr:nvPicPr>
        <xdr:cNvPr id="15" name="图片 1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632575" y="22152610"/>
          <a:ext cx="1999615" cy="146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764540</xdr:colOff>
      <xdr:row>8</xdr:row>
      <xdr:rowOff>219710</xdr:rowOff>
    </xdr:from>
    <xdr:to>
      <xdr:col>3</xdr:col>
      <xdr:colOff>2764155</xdr:colOff>
      <xdr:row>8</xdr:row>
      <xdr:rowOff>1684655</xdr:rowOff>
    </xdr:to>
    <xdr:pic>
      <xdr:nvPicPr>
        <xdr:cNvPr id="17" name="图片 1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632575" y="24146510"/>
          <a:ext cx="1999615" cy="146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764540</xdr:colOff>
      <xdr:row>9</xdr:row>
      <xdr:rowOff>219710</xdr:rowOff>
    </xdr:from>
    <xdr:to>
      <xdr:col>3</xdr:col>
      <xdr:colOff>2764155</xdr:colOff>
      <xdr:row>9</xdr:row>
      <xdr:rowOff>1684655</xdr:rowOff>
    </xdr:to>
    <xdr:pic>
      <xdr:nvPicPr>
        <xdr:cNvPr id="19" name="图片 1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632575" y="26140410"/>
          <a:ext cx="1999615" cy="146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764540</xdr:colOff>
      <xdr:row>10</xdr:row>
      <xdr:rowOff>219710</xdr:rowOff>
    </xdr:from>
    <xdr:to>
      <xdr:col>3</xdr:col>
      <xdr:colOff>2764155</xdr:colOff>
      <xdr:row>10</xdr:row>
      <xdr:rowOff>1684655</xdr:rowOff>
    </xdr:to>
    <xdr:pic>
      <xdr:nvPicPr>
        <xdr:cNvPr id="21" name="图片 2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632575" y="28134310"/>
          <a:ext cx="1999615" cy="146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764540</xdr:colOff>
      <xdr:row>11</xdr:row>
      <xdr:rowOff>219710</xdr:rowOff>
    </xdr:from>
    <xdr:to>
      <xdr:col>3</xdr:col>
      <xdr:colOff>2764155</xdr:colOff>
      <xdr:row>11</xdr:row>
      <xdr:rowOff>1684655</xdr:rowOff>
    </xdr:to>
    <xdr:pic>
      <xdr:nvPicPr>
        <xdr:cNvPr id="23" name="图片 2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632575" y="30128210"/>
          <a:ext cx="1999615" cy="146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764540</xdr:colOff>
      <xdr:row>12</xdr:row>
      <xdr:rowOff>219710</xdr:rowOff>
    </xdr:from>
    <xdr:to>
      <xdr:col>3</xdr:col>
      <xdr:colOff>2764155</xdr:colOff>
      <xdr:row>12</xdr:row>
      <xdr:rowOff>1684655</xdr:rowOff>
    </xdr:to>
    <xdr:pic>
      <xdr:nvPicPr>
        <xdr:cNvPr id="25" name="图片 2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632575" y="32122110"/>
          <a:ext cx="1999615" cy="146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764540</xdr:colOff>
      <xdr:row>13</xdr:row>
      <xdr:rowOff>219710</xdr:rowOff>
    </xdr:from>
    <xdr:to>
      <xdr:col>3</xdr:col>
      <xdr:colOff>2764155</xdr:colOff>
      <xdr:row>13</xdr:row>
      <xdr:rowOff>1684655</xdr:rowOff>
    </xdr:to>
    <xdr:pic>
      <xdr:nvPicPr>
        <xdr:cNvPr id="27" name="图片 2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632575" y="34116010"/>
          <a:ext cx="1999615" cy="146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764540</xdr:colOff>
      <xdr:row>14</xdr:row>
      <xdr:rowOff>219710</xdr:rowOff>
    </xdr:from>
    <xdr:to>
      <xdr:col>3</xdr:col>
      <xdr:colOff>2764155</xdr:colOff>
      <xdr:row>14</xdr:row>
      <xdr:rowOff>1684655</xdr:rowOff>
    </xdr:to>
    <xdr:pic>
      <xdr:nvPicPr>
        <xdr:cNvPr id="29" name="图片 2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632575" y="36109910"/>
          <a:ext cx="1999615" cy="146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764540</xdr:colOff>
      <xdr:row>15</xdr:row>
      <xdr:rowOff>219710</xdr:rowOff>
    </xdr:from>
    <xdr:to>
      <xdr:col>3</xdr:col>
      <xdr:colOff>2764155</xdr:colOff>
      <xdr:row>15</xdr:row>
      <xdr:rowOff>1684655</xdr:rowOff>
    </xdr:to>
    <xdr:pic>
      <xdr:nvPicPr>
        <xdr:cNvPr id="31" name="图片 3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632575" y="38103810"/>
          <a:ext cx="1999615" cy="146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764540</xdr:colOff>
      <xdr:row>16</xdr:row>
      <xdr:rowOff>219710</xdr:rowOff>
    </xdr:from>
    <xdr:to>
      <xdr:col>3</xdr:col>
      <xdr:colOff>2764155</xdr:colOff>
      <xdr:row>16</xdr:row>
      <xdr:rowOff>1684655</xdr:rowOff>
    </xdr:to>
    <xdr:pic>
      <xdr:nvPicPr>
        <xdr:cNvPr id="34" name="图片 3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632575" y="40097710"/>
          <a:ext cx="1999615" cy="146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764540</xdr:colOff>
      <xdr:row>17</xdr:row>
      <xdr:rowOff>219710</xdr:rowOff>
    </xdr:from>
    <xdr:to>
      <xdr:col>3</xdr:col>
      <xdr:colOff>2764155</xdr:colOff>
      <xdr:row>17</xdr:row>
      <xdr:rowOff>1684655</xdr:rowOff>
    </xdr:to>
    <xdr:pic>
      <xdr:nvPicPr>
        <xdr:cNvPr id="36" name="图片 3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632575" y="42091610"/>
          <a:ext cx="1999615" cy="146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764540</xdr:colOff>
      <xdr:row>18</xdr:row>
      <xdr:rowOff>219710</xdr:rowOff>
    </xdr:from>
    <xdr:to>
      <xdr:col>3</xdr:col>
      <xdr:colOff>2764155</xdr:colOff>
      <xdr:row>18</xdr:row>
      <xdr:rowOff>1684655</xdr:rowOff>
    </xdr:to>
    <xdr:pic>
      <xdr:nvPicPr>
        <xdr:cNvPr id="38" name="图片 3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632575" y="44085510"/>
          <a:ext cx="1999615" cy="146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764540</xdr:colOff>
      <xdr:row>19</xdr:row>
      <xdr:rowOff>219710</xdr:rowOff>
    </xdr:from>
    <xdr:to>
      <xdr:col>3</xdr:col>
      <xdr:colOff>2764155</xdr:colOff>
      <xdr:row>19</xdr:row>
      <xdr:rowOff>1684655</xdr:rowOff>
    </xdr:to>
    <xdr:pic>
      <xdr:nvPicPr>
        <xdr:cNvPr id="40" name="图片 3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632575" y="46079410"/>
          <a:ext cx="1999615" cy="146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764540</xdr:colOff>
      <xdr:row>20</xdr:row>
      <xdr:rowOff>219710</xdr:rowOff>
    </xdr:from>
    <xdr:to>
      <xdr:col>3</xdr:col>
      <xdr:colOff>2764155</xdr:colOff>
      <xdr:row>20</xdr:row>
      <xdr:rowOff>1684655</xdr:rowOff>
    </xdr:to>
    <xdr:pic>
      <xdr:nvPicPr>
        <xdr:cNvPr id="43" name="图片 4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632575" y="48073310"/>
          <a:ext cx="1999615" cy="146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764540</xdr:colOff>
      <xdr:row>21</xdr:row>
      <xdr:rowOff>219710</xdr:rowOff>
    </xdr:from>
    <xdr:to>
      <xdr:col>3</xdr:col>
      <xdr:colOff>2764155</xdr:colOff>
      <xdr:row>21</xdr:row>
      <xdr:rowOff>1684655</xdr:rowOff>
    </xdr:to>
    <xdr:pic>
      <xdr:nvPicPr>
        <xdr:cNvPr id="45" name="图片 4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632575" y="50067210"/>
          <a:ext cx="1999615" cy="146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764540</xdr:colOff>
      <xdr:row>22</xdr:row>
      <xdr:rowOff>219710</xdr:rowOff>
    </xdr:from>
    <xdr:to>
      <xdr:col>3</xdr:col>
      <xdr:colOff>2764155</xdr:colOff>
      <xdr:row>22</xdr:row>
      <xdr:rowOff>1684655</xdr:rowOff>
    </xdr:to>
    <xdr:pic>
      <xdr:nvPicPr>
        <xdr:cNvPr id="48" name="图片 4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632575" y="52061110"/>
          <a:ext cx="1999615" cy="14649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596900</xdr:colOff>
      <xdr:row>2</xdr:row>
      <xdr:rowOff>1231265</xdr:rowOff>
    </xdr:from>
    <xdr:to>
      <xdr:col>3</xdr:col>
      <xdr:colOff>2002155</xdr:colOff>
      <xdr:row>2</xdr:row>
      <xdr:rowOff>2658745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13350" y="2386965"/>
          <a:ext cx="1405255" cy="142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396240</xdr:colOff>
      <xdr:row>2</xdr:row>
      <xdr:rowOff>1828800</xdr:rowOff>
    </xdr:from>
    <xdr:to>
      <xdr:col>2</xdr:col>
      <xdr:colOff>2515235</xdr:colOff>
      <xdr:row>2</xdr:row>
      <xdr:rowOff>2270125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66340" y="2984500"/>
          <a:ext cx="2118995" cy="441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209550</xdr:colOff>
      <xdr:row>3</xdr:row>
      <xdr:rowOff>1365885</xdr:rowOff>
    </xdr:from>
    <xdr:to>
      <xdr:col>3</xdr:col>
      <xdr:colOff>973455</xdr:colOff>
      <xdr:row>3</xdr:row>
      <xdr:rowOff>3307080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78200" y="2521585"/>
          <a:ext cx="763905" cy="19411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139700</xdr:colOff>
      <xdr:row>3</xdr:row>
      <xdr:rowOff>825500</xdr:rowOff>
    </xdr:from>
    <xdr:to>
      <xdr:col>13</xdr:col>
      <xdr:colOff>284480</xdr:colOff>
      <xdr:row>3</xdr:row>
      <xdr:rowOff>2847975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71250" y="1511300"/>
          <a:ext cx="1465580" cy="202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</xdr:row>
      <xdr:rowOff>152400</xdr:rowOff>
    </xdr:from>
    <xdr:to>
      <xdr:col>3</xdr:col>
      <xdr:colOff>1979930</xdr:colOff>
      <xdr:row>3</xdr:row>
      <xdr:rowOff>2513965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38550" y="838200"/>
          <a:ext cx="1852930" cy="236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368300</xdr:colOff>
      <xdr:row>4</xdr:row>
      <xdr:rowOff>728980</xdr:rowOff>
    </xdr:from>
    <xdr:to>
      <xdr:col>3</xdr:col>
      <xdr:colOff>1815465</xdr:colOff>
      <xdr:row>4</xdr:row>
      <xdr:rowOff>3239770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879850" y="4323080"/>
          <a:ext cx="1447165" cy="25107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660400</xdr:colOff>
      <xdr:row>2</xdr:row>
      <xdr:rowOff>219710</xdr:rowOff>
    </xdr:from>
    <xdr:to>
      <xdr:col>3</xdr:col>
      <xdr:colOff>2660015</xdr:colOff>
      <xdr:row>2</xdr:row>
      <xdr:rowOff>1684655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7950" y="791210"/>
          <a:ext cx="1999615" cy="146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660400</xdr:colOff>
      <xdr:row>3</xdr:row>
      <xdr:rowOff>219710</xdr:rowOff>
    </xdr:from>
    <xdr:to>
      <xdr:col>3</xdr:col>
      <xdr:colOff>2660015</xdr:colOff>
      <xdr:row>3</xdr:row>
      <xdr:rowOff>1684655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7950" y="2785110"/>
          <a:ext cx="1999615" cy="146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660400</xdr:colOff>
      <xdr:row>4</xdr:row>
      <xdr:rowOff>219710</xdr:rowOff>
    </xdr:from>
    <xdr:to>
      <xdr:col>3</xdr:col>
      <xdr:colOff>2660015</xdr:colOff>
      <xdr:row>4</xdr:row>
      <xdr:rowOff>1684655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7950" y="4779010"/>
          <a:ext cx="1999615" cy="146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660400</xdr:colOff>
      <xdr:row>5</xdr:row>
      <xdr:rowOff>219710</xdr:rowOff>
    </xdr:from>
    <xdr:to>
      <xdr:col>3</xdr:col>
      <xdr:colOff>2660015</xdr:colOff>
      <xdr:row>5</xdr:row>
      <xdr:rowOff>1684655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7950" y="6772910"/>
          <a:ext cx="1999615" cy="146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660400</xdr:colOff>
      <xdr:row>6</xdr:row>
      <xdr:rowOff>219710</xdr:rowOff>
    </xdr:from>
    <xdr:to>
      <xdr:col>3</xdr:col>
      <xdr:colOff>2660015</xdr:colOff>
      <xdr:row>6</xdr:row>
      <xdr:rowOff>1684655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7950" y="8766810"/>
          <a:ext cx="1999615" cy="146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660400</xdr:colOff>
      <xdr:row>7</xdr:row>
      <xdr:rowOff>219710</xdr:rowOff>
    </xdr:from>
    <xdr:to>
      <xdr:col>3</xdr:col>
      <xdr:colOff>2660015</xdr:colOff>
      <xdr:row>7</xdr:row>
      <xdr:rowOff>1684655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7950" y="10760710"/>
          <a:ext cx="1999615" cy="146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660400</xdr:colOff>
      <xdr:row>8</xdr:row>
      <xdr:rowOff>219710</xdr:rowOff>
    </xdr:from>
    <xdr:to>
      <xdr:col>3</xdr:col>
      <xdr:colOff>2660015</xdr:colOff>
      <xdr:row>8</xdr:row>
      <xdr:rowOff>1684655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7950" y="12754610"/>
          <a:ext cx="1999615" cy="146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660400</xdr:colOff>
      <xdr:row>9</xdr:row>
      <xdr:rowOff>219710</xdr:rowOff>
    </xdr:from>
    <xdr:to>
      <xdr:col>3</xdr:col>
      <xdr:colOff>2660015</xdr:colOff>
      <xdr:row>9</xdr:row>
      <xdr:rowOff>1684655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7950" y="14748510"/>
          <a:ext cx="1999615" cy="146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660400</xdr:colOff>
      <xdr:row>10</xdr:row>
      <xdr:rowOff>219710</xdr:rowOff>
    </xdr:from>
    <xdr:to>
      <xdr:col>3</xdr:col>
      <xdr:colOff>2660015</xdr:colOff>
      <xdr:row>10</xdr:row>
      <xdr:rowOff>1684655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7950" y="16742410"/>
          <a:ext cx="1999615" cy="146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660400</xdr:colOff>
      <xdr:row>11</xdr:row>
      <xdr:rowOff>219710</xdr:rowOff>
    </xdr:from>
    <xdr:to>
      <xdr:col>3</xdr:col>
      <xdr:colOff>2660015</xdr:colOff>
      <xdr:row>11</xdr:row>
      <xdr:rowOff>1684655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7950" y="18736310"/>
          <a:ext cx="1999615" cy="146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660400</xdr:colOff>
      <xdr:row>12</xdr:row>
      <xdr:rowOff>219710</xdr:rowOff>
    </xdr:from>
    <xdr:to>
      <xdr:col>3</xdr:col>
      <xdr:colOff>2660015</xdr:colOff>
      <xdr:row>12</xdr:row>
      <xdr:rowOff>1684655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7950" y="20730210"/>
          <a:ext cx="1999615" cy="146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660400</xdr:colOff>
      <xdr:row>13</xdr:row>
      <xdr:rowOff>219710</xdr:rowOff>
    </xdr:from>
    <xdr:to>
      <xdr:col>3</xdr:col>
      <xdr:colOff>2660015</xdr:colOff>
      <xdr:row>13</xdr:row>
      <xdr:rowOff>1684655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7950" y="22724110"/>
          <a:ext cx="1999615" cy="146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660400</xdr:colOff>
      <xdr:row>14</xdr:row>
      <xdr:rowOff>219710</xdr:rowOff>
    </xdr:from>
    <xdr:to>
      <xdr:col>3</xdr:col>
      <xdr:colOff>2660015</xdr:colOff>
      <xdr:row>14</xdr:row>
      <xdr:rowOff>1684655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7950" y="24718010"/>
          <a:ext cx="1999615" cy="146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660400</xdr:colOff>
      <xdr:row>15</xdr:row>
      <xdr:rowOff>219710</xdr:rowOff>
    </xdr:from>
    <xdr:to>
      <xdr:col>3</xdr:col>
      <xdr:colOff>2660015</xdr:colOff>
      <xdr:row>15</xdr:row>
      <xdr:rowOff>1684655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7950" y="26711910"/>
          <a:ext cx="1999615" cy="146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660400</xdr:colOff>
      <xdr:row>16</xdr:row>
      <xdr:rowOff>219710</xdr:rowOff>
    </xdr:from>
    <xdr:to>
      <xdr:col>3</xdr:col>
      <xdr:colOff>2660015</xdr:colOff>
      <xdr:row>16</xdr:row>
      <xdr:rowOff>1684655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7950" y="28705810"/>
          <a:ext cx="1999615" cy="146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660400</xdr:colOff>
      <xdr:row>17</xdr:row>
      <xdr:rowOff>219710</xdr:rowOff>
    </xdr:from>
    <xdr:to>
      <xdr:col>3</xdr:col>
      <xdr:colOff>2660015</xdr:colOff>
      <xdr:row>17</xdr:row>
      <xdr:rowOff>1684655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7950" y="30699710"/>
          <a:ext cx="1999615" cy="14649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showGridLines="0" view="pageBreakPreview" zoomScale="85" zoomScaleNormal="55" topLeftCell="A21" workbookViewId="0">
      <selection activeCell="J8" sqref="J8:J23"/>
    </sheetView>
  </sheetViews>
  <sheetFormatPr defaultColWidth="9" defaultRowHeight="14"/>
  <cols>
    <col min="1" max="1" width="20.7833333333333" customWidth="1"/>
    <col min="2" max="2" width="15.8916666666667" customWidth="1"/>
    <col min="3" max="3" width="40.3333333333333" customWidth="1"/>
    <col min="4" max="4" width="54" customWidth="1"/>
    <col min="5" max="9" width="8.66666666666667" customWidth="1"/>
    <col min="10" max="10" width="10.6666666666667" customWidth="1"/>
  </cols>
  <sheetData>
    <row r="1" ht="37" customHeight="1" spans="1:10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/>
      <c r="G1" s="3"/>
      <c r="H1" s="3"/>
      <c r="I1" s="3"/>
      <c r="J1" s="8"/>
    </row>
    <row r="2" ht="54" customHeight="1" spans="1:10">
      <c r="A2" s="4"/>
      <c r="B2" s="4"/>
      <c r="C2" s="4"/>
      <c r="D2" s="4"/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394" customHeight="1" spans="1:10">
      <c r="A3" s="6" t="s">
        <v>11</v>
      </c>
      <c r="B3" s="10" t="s">
        <v>12</v>
      </c>
      <c r="C3" s="7"/>
      <c r="D3" s="7"/>
      <c r="E3" s="5">
        <f>440*1.02</f>
        <v>448.8</v>
      </c>
      <c r="F3" s="5">
        <f>874*1.02</f>
        <v>891.48</v>
      </c>
      <c r="G3" s="5">
        <f>878*1.02</f>
        <v>895.56</v>
      </c>
      <c r="H3" s="5">
        <f>446*1.02</f>
        <v>454.92</v>
      </c>
      <c r="I3" s="5">
        <f>436*1.02</f>
        <v>444.72</v>
      </c>
      <c r="J3" s="5">
        <f>SUM(E3:I3)</f>
        <v>3135.48</v>
      </c>
    </row>
    <row r="4" ht="381" customHeight="1" spans="1:10">
      <c r="A4" s="6" t="s">
        <v>11</v>
      </c>
      <c r="B4" s="10" t="s">
        <v>12</v>
      </c>
      <c r="C4" s="7" t="s">
        <v>13</v>
      </c>
      <c r="D4" s="7"/>
      <c r="E4" s="5">
        <f>440*1.02</f>
        <v>448.8</v>
      </c>
      <c r="F4" s="5">
        <f>874*1.02</f>
        <v>891.48</v>
      </c>
      <c r="G4" s="5">
        <f>878*1.02</f>
        <v>895.56</v>
      </c>
      <c r="H4" s="5">
        <f>446*1.02</f>
        <v>454.92</v>
      </c>
      <c r="I4" s="5">
        <f>436*1.02</f>
        <v>444.72</v>
      </c>
      <c r="J4" s="5">
        <f t="shared" ref="J4:J9" si="0">SUM(E4:I4)</f>
        <v>3135.48</v>
      </c>
    </row>
    <row r="5" ht="318" customHeight="1" spans="1:10">
      <c r="A5" s="6" t="s">
        <v>11</v>
      </c>
      <c r="B5" s="10" t="s">
        <v>14</v>
      </c>
      <c r="C5" s="7"/>
      <c r="D5" s="7"/>
      <c r="E5" s="7">
        <f t="shared" ref="E5:J5" si="1">E6+E7</f>
        <v>414.6</v>
      </c>
      <c r="F5" s="7">
        <f t="shared" si="1"/>
        <v>818.2</v>
      </c>
      <c r="G5" s="7">
        <f t="shared" si="1"/>
        <v>822.2</v>
      </c>
      <c r="H5" s="7">
        <f t="shared" si="1"/>
        <v>420.6</v>
      </c>
      <c r="I5" s="7">
        <f t="shared" si="1"/>
        <v>410.6</v>
      </c>
      <c r="J5" s="7">
        <f t="shared" si="1"/>
        <v>2886.2</v>
      </c>
    </row>
    <row r="6" ht="229" customHeight="1" spans="1:10">
      <c r="A6" s="6" t="s">
        <v>11</v>
      </c>
      <c r="B6" s="10">
        <v>1631598</v>
      </c>
      <c r="C6" s="7" t="s">
        <v>15</v>
      </c>
      <c r="D6" s="7"/>
      <c r="E6" s="7">
        <v>27</v>
      </c>
      <c r="F6" s="7">
        <v>43</v>
      </c>
      <c r="G6" s="7">
        <v>47</v>
      </c>
      <c r="H6" s="7">
        <v>33</v>
      </c>
      <c r="I6" s="7">
        <v>23</v>
      </c>
      <c r="J6" s="7">
        <f t="shared" si="0"/>
        <v>173</v>
      </c>
    </row>
    <row r="7" ht="314" customHeight="1" spans="1:10">
      <c r="A7" s="6" t="s">
        <v>11</v>
      </c>
      <c r="B7" s="10" t="s">
        <v>16</v>
      </c>
      <c r="C7" s="7" t="s">
        <v>17</v>
      </c>
      <c r="D7" s="7"/>
      <c r="E7" s="7">
        <f>380*1.02</f>
        <v>387.6</v>
      </c>
      <c r="F7" s="7">
        <f>760*1.02</f>
        <v>775.2</v>
      </c>
      <c r="G7" s="7">
        <f>760*1.02</f>
        <v>775.2</v>
      </c>
      <c r="H7" s="7">
        <f>380*1.02</f>
        <v>387.6</v>
      </c>
      <c r="I7" s="7">
        <f>380*1.02</f>
        <v>387.6</v>
      </c>
      <c r="J7" s="7">
        <f t="shared" si="0"/>
        <v>2713.2</v>
      </c>
    </row>
    <row r="8" ht="157" customHeight="1" spans="1:10">
      <c r="A8" s="6" t="s">
        <v>11</v>
      </c>
      <c r="B8" s="7">
        <v>1631598</v>
      </c>
      <c r="C8" s="7" t="s">
        <v>18</v>
      </c>
      <c r="D8" s="7"/>
      <c r="E8" s="7">
        <v>13</v>
      </c>
      <c r="F8" s="7">
        <v>22</v>
      </c>
      <c r="G8" s="7">
        <v>23</v>
      </c>
      <c r="H8" s="7">
        <v>16</v>
      </c>
      <c r="I8" s="7">
        <v>11</v>
      </c>
      <c r="J8" s="7">
        <f t="shared" si="0"/>
        <v>85</v>
      </c>
    </row>
    <row r="9" ht="157" customHeight="1" spans="1:10">
      <c r="A9" s="6" t="s">
        <v>11</v>
      </c>
      <c r="B9" s="7">
        <v>1631599</v>
      </c>
      <c r="C9" s="7" t="s">
        <v>18</v>
      </c>
      <c r="D9" s="7"/>
      <c r="E9" s="7"/>
      <c r="F9" s="7"/>
      <c r="G9" s="7"/>
      <c r="H9" s="7"/>
      <c r="I9" s="7"/>
      <c r="J9" s="7">
        <v>264</v>
      </c>
    </row>
    <row r="10" ht="157" customHeight="1" spans="1:10">
      <c r="A10" s="6" t="s">
        <v>11</v>
      </c>
      <c r="B10" s="7">
        <v>1631601</v>
      </c>
      <c r="C10" s="7" t="s">
        <v>18</v>
      </c>
      <c r="D10" s="7"/>
      <c r="E10" s="7"/>
      <c r="F10" s="7"/>
      <c r="G10" s="7"/>
      <c r="H10" s="7"/>
      <c r="I10" s="7"/>
      <c r="J10" s="7">
        <v>38</v>
      </c>
    </row>
    <row r="11" ht="157" customHeight="1" spans="1:10">
      <c r="A11" s="6" t="s">
        <v>11</v>
      </c>
      <c r="B11" s="7">
        <v>1631603</v>
      </c>
      <c r="C11" s="7" t="s">
        <v>18</v>
      </c>
      <c r="D11" s="7"/>
      <c r="E11" s="7"/>
      <c r="F11" s="7"/>
      <c r="G11" s="7"/>
      <c r="H11" s="7"/>
      <c r="I11" s="7"/>
      <c r="J11" s="7">
        <v>8</v>
      </c>
    </row>
    <row r="12" ht="157" customHeight="1" spans="1:10">
      <c r="A12" s="6" t="s">
        <v>11</v>
      </c>
      <c r="B12" s="7">
        <v>1631605</v>
      </c>
      <c r="C12" s="7" t="s">
        <v>18</v>
      </c>
      <c r="D12" s="7"/>
      <c r="E12" s="7"/>
      <c r="F12" s="7"/>
      <c r="G12" s="7"/>
      <c r="H12" s="7"/>
      <c r="I12" s="7"/>
      <c r="J12" s="7">
        <v>20</v>
      </c>
    </row>
    <row r="13" ht="157" customHeight="1" spans="1:10">
      <c r="A13" s="6" t="s">
        <v>11</v>
      </c>
      <c r="B13" s="7">
        <v>1631607</v>
      </c>
      <c r="C13" s="7" t="s">
        <v>18</v>
      </c>
      <c r="D13" s="7"/>
      <c r="E13" s="7"/>
      <c r="F13" s="7"/>
      <c r="G13" s="7"/>
      <c r="H13" s="7"/>
      <c r="I13" s="7"/>
      <c r="J13" s="7">
        <v>38</v>
      </c>
    </row>
    <row r="14" ht="157" customHeight="1" spans="1:10">
      <c r="A14" s="6" t="s">
        <v>11</v>
      </c>
      <c r="B14" s="7">
        <v>1631609</v>
      </c>
      <c r="C14" s="7" t="s">
        <v>18</v>
      </c>
      <c r="D14" s="7"/>
      <c r="E14" s="7"/>
      <c r="F14" s="7"/>
      <c r="G14" s="7"/>
      <c r="H14" s="7"/>
      <c r="I14" s="7"/>
      <c r="J14" s="7">
        <v>6</v>
      </c>
    </row>
    <row r="15" ht="157" customHeight="1" spans="1:10">
      <c r="A15" s="6" t="s">
        <v>11</v>
      </c>
      <c r="B15" s="7">
        <v>1631611</v>
      </c>
      <c r="C15" s="7" t="s">
        <v>18</v>
      </c>
      <c r="D15" s="7"/>
      <c r="E15" s="7"/>
      <c r="F15" s="7"/>
      <c r="G15" s="7"/>
      <c r="H15" s="7"/>
      <c r="I15" s="7"/>
      <c r="J15" s="7">
        <v>8</v>
      </c>
    </row>
    <row r="16" ht="157" customHeight="1" spans="1:10">
      <c r="A16" s="6" t="s">
        <v>11</v>
      </c>
      <c r="B16" s="7">
        <v>1631613</v>
      </c>
      <c r="C16" s="7" t="s">
        <v>18</v>
      </c>
      <c r="D16" s="7"/>
      <c r="E16" s="7"/>
      <c r="F16" s="7"/>
      <c r="G16" s="7"/>
      <c r="H16" s="7"/>
      <c r="I16" s="7"/>
      <c r="J16" s="7">
        <v>6</v>
      </c>
    </row>
    <row r="17" ht="157" customHeight="1" spans="1:10">
      <c r="A17" s="6" t="s">
        <v>11</v>
      </c>
      <c r="B17" s="7">
        <v>1631614</v>
      </c>
      <c r="C17" s="7" t="s">
        <v>18</v>
      </c>
      <c r="D17" s="7"/>
      <c r="E17" s="7"/>
      <c r="F17" s="7"/>
      <c r="G17" s="7"/>
      <c r="H17" s="7"/>
      <c r="I17" s="7"/>
      <c r="J17" s="7">
        <v>6</v>
      </c>
    </row>
    <row r="18" ht="157" customHeight="1" spans="1:10">
      <c r="A18" s="6" t="s">
        <v>11</v>
      </c>
      <c r="B18" s="7">
        <v>1631615</v>
      </c>
      <c r="C18" s="7" t="s">
        <v>18</v>
      </c>
      <c r="D18" s="7"/>
      <c r="E18" s="7"/>
      <c r="F18" s="7"/>
      <c r="G18" s="7"/>
      <c r="H18" s="7"/>
      <c r="I18" s="7"/>
      <c r="J18" s="7">
        <v>6</v>
      </c>
    </row>
    <row r="19" ht="157" customHeight="1" spans="1:10">
      <c r="A19" s="6" t="s">
        <v>11</v>
      </c>
      <c r="B19" s="7">
        <v>1631616</v>
      </c>
      <c r="C19" s="7" t="s">
        <v>18</v>
      </c>
      <c r="D19" s="7"/>
      <c r="E19" s="7"/>
      <c r="F19" s="7"/>
      <c r="G19" s="7"/>
      <c r="H19" s="7"/>
      <c r="I19" s="7"/>
      <c r="J19" s="7">
        <v>14</v>
      </c>
    </row>
    <row r="20" ht="157" customHeight="1" spans="1:10">
      <c r="A20" s="6" t="s">
        <v>11</v>
      </c>
      <c r="B20" s="7">
        <v>1631617</v>
      </c>
      <c r="C20" s="7" t="s">
        <v>18</v>
      </c>
      <c r="D20" s="7"/>
      <c r="E20" s="7"/>
      <c r="F20" s="7"/>
      <c r="G20" s="7"/>
      <c r="H20" s="7"/>
      <c r="I20" s="7"/>
      <c r="J20" s="7">
        <v>4</v>
      </c>
    </row>
    <row r="21" ht="157" customHeight="1" spans="1:10">
      <c r="A21" s="6" t="s">
        <v>11</v>
      </c>
      <c r="B21" s="7">
        <v>1631618</v>
      </c>
      <c r="C21" s="7" t="s">
        <v>18</v>
      </c>
      <c r="D21" s="7"/>
      <c r="E21" s="7"/>
      <c r="F21" s="7"/>
      <c r="G21" s="7"/>
      <c r="H21" s="7"/>
      <c r="I21" s="7"/>
      <c r="J21" s="7">
        <v>24</v>
      </c>
    </row>
    <row r="22" ht="157" customHeight="1" spans="1:10">
      <c r="A22" s="6" t="s">
        <v>11</v>
      </c>
      <c r="B22" s="7">
        <v>1631619</v>
      </c>
      <c r="C22" s="7" t="s">
        <v>18</v>
      </c>
      <c r="D22" s="7"/>
      <c r="E22" s="7"/>
      <c r="F22" s="7"/>
      <c r="G22" s="7"/>
      <c r="H22" s="7"/>
      <c r="I22" s="7"/>
      <c r="J22" s="7">
        <v>10</v>
      </c>
    </row>
    <row r="23" ht="157" customHeight="1" spans="1:10">
      <c r="A23" s="6" t="s">
        <v>11</v>
      </c>
      <c r="B23" s="7">
        <v>1631620</v>
      </c>
      <c r="C23" s="7" t="s">
        <v>18</v>
      </c>
      <c r="D23" s="7"/>
      <c r="E23" s="7"/>
      <c r="F23" s="7"/>
      <c r="G23" s="7"/>
      <c r="H23" s="7"/>
      <c r="I23" s="7"/>
      <c r="J23" s="7">
        <v>15</v>
      </c>
    </row>
  </sheetData>
  <mergeCells count="5">
    <mergeCell ref="E1:J1"/>
    <mergeCell ref="A1:A2"/>
    <mergeCell ref="B1:B2"/>
    <mergeCell ref="C1:C2"/>
    <mergeCell ref="D1:D2"/>
  </mergeCells>
  <pageMargins left="0.7" right="0.7" top="0.75" bottom="0.75" header="0.3" footer="0.3"/>
  <pageSetup paperSize="9" scale="4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8"/>
  <sheetViews>
    <sheetView workbookViewId="0">
      <selection activeCell="I11" sqref="I11"/>
    </sheetView>
  </sheetViews>
  <sheetFormatPr defaultColWidth="8.89166666666667" defaultRowHeight="14" outlineLevelRow="7" outlineLevelCol="5"/>
  <sheetData>
    <row r="2" spans="1:6">
      <c r="A2" s="13"/>
      <c r="B2" s="13" t="s">
        <v>19</v>
      </c>
      <c r="C2" s="13" t="s">
        <v>20</v>
      </c>
      <c r="D2" s="13" t="s">
        <v>21</v>
      </c>
      <c r="E2" s="13" t="s">
        <v>22</v>
      </c>
      <c r="F2" s="13" t="s">
        <v>23</v>
      </c>
    </row>
    <row r="3" spans="1:6">
      <c r="A3" s="13" t="s">
        <v>24</v>
      </c>
      <c r="B3" s="13">
        <v>440</v>
      </c>
      <c r="C3" s="13">
        <v>874</v>
      </c>
      <c r="D3" s="13">
        <v>878</v>
      </c>
      <c r="E3" s="13">
        <v>446</v>
      </c>
      <c r="F3" s="13">
        <v>436</v>
      </c>
    </row>
    <row r="4" spans="1:6">
      <c r="A4" s="13">
        <v>1631598</v>
      </c>
      <c r="B4" s="13">
        <v>22</v>
      </c>
      <c r="C4" s="13">
        <v>38</v>
      </c>
      <c r="D4" s="13">
        <v>42</v>
      </c>
      <c r="E4" s="13">
        <v>28</v>
      </c>
      <c r="F4" s="13">
        <v>18</v>
      </c>
    </row>
    <row r="5" spans="1:6">
      <c r="A5" s="13">
        <v>1631618</v>
      </c>
      <c r="B5" s="13">
        <v>19</v>
      </c>
      <c r="C5" s="13">
        <v>38</v>
      </c>
      <c r="D5" s="13">
        <v>38</v>
      </c>
      <c r="E5" s="13">
        <v>19</v>
      </c>
      <c r="F5" s="13">
        <v>19</v>
      </c>
    </row>
    <row r="6" spans="1:6">
      <c r="A6" s="13">
        <v>1631619</v>
      </c>
      <c r="B6" s="13">
        <v>8</v>
      </c>
      <c r="C6" s="13">
        <v>16</v>
      </c>
      <c r="D6" s="13">
        <v>16</v>
      </c>
      <c r="E6" s="13">
        <v>8</v>
      </c>
      <c r="F6" s="13">
        <v>8</v>
      </c>
    </row>
    <row r="7" spans="1:6">
      <c r="A7" s="13">
        <v>1631620</v>
      </c>
      <c r="B7" s="13">
        <v>11</v>
      </c>
      <c r="C7" s="13">
        <v>22</v>
      </c>
      <c r="D7" s="13">
        <v>22</v>
      </c>
      <c r="E7" s="13">
        <v>11</v>
      </c>
      <c r="F7" s="13">
        <v>11</v>
      </c>
    </row>
    <row r="8" spans="1:6">
      <c r="A8" s="13" t="s">
        <v>25</v>
      </c>
      <c r="B8" s="13">
        <f t="shared" ref="B8:F8" si="0">B3-B4-B5-B6-B7</f>
        <v>380</v>
      </c>
      <c r="C8" s="13">
        <f t="shared" si="0"/>
        <v>760</v>
      </c>
      <c r="D8" s="13">
        <f t="shared" si="0"/>
        <v>760</v>
      </c>
      <c r="E8" s="13">
        <f t="shared" si="0"/>
        <v>380</v>
      </c>
      <c r="F8" s="13">
        <f t="shared" si="0"/>
        <v>380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M3" sqref="M3"/>
    </sheetView>
  </sheetViews>
  <sheetFormatPr defaultColWidth="8.66666666666667" defaultRowHeight="14" outlineLevelRow="2"/>
  <cols>
    <col min="1" max="1" width="14.4166666666667" customWidth="1"/>
    <col min="2" max="2" width="12.75" customWidth="1"/>
    <col min="3" max="3" width="33.4166666666667" customWidth="1"/>
    <col min="4" max="4" width="33.1666666666667" customWidth="1"/>
  </cols>
  <sheetData>
    <row r="1" ht="37" customHeight="1" spans="1:10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/>
      <c r="G1" s="3"/>
      <c r="H1" s="3"/>
      <c r="I1" s="3"/>
      <c r="J1" s="8"/>
    </row>
    <row r="2" ht="54" customHeight="1" spans="1:10">
      <c r="A2" s="4"/>
      <c r="B2" s="4"/>
      <c r="C2" s="4"/>
      <c r="D2" s="4"/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394" customHeight="1" spans="1:10">
      <c r="A3" s="6" t="s">
        <v>11</v>
      </c>
      <c r="B3" s="10" t="s">
        <v>12</v>
      </c>
      <c r="C3" s="7"/>
      <c r="D3" s="7"/>
      <c r="E3" s="5">
        <f>440*1.02</f>
        <v>448.8</v>
      </c>
      <c r="F3" s="5">
        <f>874*1.02</f>
        <v>891.48</v>
      </c>
      <c r="G3" s="5">
        <f>878*1.02</f>
        <v>895.56</v>
      </c>
      <c r="H3" s="5">
        <f>446*1.02</f>
        <v>454.92</v>
      </c>
      <c r="I3" s="5">
        <f>436*1.02</f>
        <v>444.72</v>
      </c>
      <c r="J3" s="5">
        <f>SUM(E3:I3)</f>
        <v>3135.48</v>
      </c>
    </row>
  </sheetData>
  <mergeCells count="5">
    <mergeCell ref="E1:J1"/>
    <mergeCell ref="A1:A2"/>
    <mergeCell ref="B1:B2"/>
    <mergeCell ref="C1:C2"/>
    <mergeCell ref="D1:D2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I4" sqref="I4"/>
    </sheetView>
  </sheetViews>
  <sheetFormatPr defaultColWidth="8.66666666666667" defaultRowHeight="14" outlineLevelRow="3"/>
  <cols>
    <col min="1" max="1" width="14.4166666666667" customWidth="1"/>
    <col min="2" max="2" width="12.75" customWidth="1"/>
    <col min="3" max="4" width="14.4166666666667" customWidth="1"/>
    <col min="5" max="9" width="7.75" customWidth="1"/>
    <col min="10" max="10" width="9.41666666666667" customWidth="1"/>
  </cols>
  <sheetData>
    <row r="1" ht="37" customHeight="1" spans="1:10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/>
      <c r="G1" s="3"/>
      <c r="H1" s="3"/>
      <c r="I1" s="3"/>
      <c r="J1" s="8"/>
    </row>
    <row r="2" ht="54" customHeight="1" spans="1:10">
      <c r="A2" s="4"/>
      <c r="B2" s="4"/>
      <c r="C2" s="4"/>
      <c r="D2" s="4"/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394" hidden="1" customHeight="1" spans="1:10">
      <c r="A3" s="6" t="s">
        <v>11</v>
      </c>
      <c r="B3" s="10" t="s">
        <v>12</v>
      </c>
      <c r="C3" s="7"/>
      <c r="D3" s="7"/>
      <c r="E3" s="5">
        <f>440*1.02</f>
        <v>448.8</v>
      </c>
      <c r="F3" s="5">
        <f>874*1.02</f>
        <v>891.48</v>
      </c>
      <c r="G3" s="5">
        <f>878*1.02</f>
        <v>895.56</v>
      </c>
      <c r="H3" s="5">
        <f>446*1.02</f>
        <v>454.92</v>
      </c>
      <c r="I3" s="5">
        <f>436*1.02</f>
        <v>444.72</v>
      </c>
      <c r="J3" s="5">
        <f>SUM(E3:I3)</f>
        <v>3135.48</v>
      </c>
    </row>
    <row r="4" ht="381" customHeight="1" spans="1:10">
      <c r="A4" s="6" t="s">
        <v>11</v>
      </c>
      <c r="B4" s="10" t="s">
        <v>12</v>
      </c>
      <c r="C4" s="7" t="s">
        <v>13</v>
      </c>
      <c r="D4" s="7"/>
      <c r="E4" s="5">
        <f>440*1.02</f>
        <v>448.8</v>
      </c>
      <c r="F4" s="5">
        <f>874*1.02</f>
        <v>891.48</v>
      </c>
      <c r="G4" s="5">
        <f>878*1.02</f>
        <v>895.56</v>
      </c>
      <c r="H4" s="5">
        <f>446*1.02</f>
        <v>454.92</v>
      </c>
      <c r="I4" s="5">
        <f>436*1.02</f>
        <v>444.72</v>
      </c>
      <c r="J4" s="5">
        <f>SUM(E4:I4)</f>
        <v>3135.48</v>
      </c>
    </row>
  </sheetData>
  <mergeCells count="5">
    <mergeCell ref="E1:J1"/>
    <mergeCell ref="A1:A2"/>
    <mergeCell ref="B1:B2"/>
    <mergeCell ref="C1:C2"/>
    <mergeCell ref="D1:D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zoomScale="80" zoomScaleNormal="80" workbookViewId="0">
      <selection activeCell="J6" sqref="J6"/>
    </sheetView>
  </sheetViews>
  <sheetFormatPr defaultColWidth="8.66666666666667" defaultRowHeight="14" outlineLevelRow="5"/>
  <cols>
    <col min="1" max="1" width="14.4166666666667" customWidth="1"/>
    <col min="2" max="2" width="13.9166666666667" customWidth="1"/>
    <col min="3" max="3" width="17.75" customWidth="1"/>
    <col min="4" max="4" width="28" customWidth="1"/>
    <col min="5" max="9" width="10.25" customWidth="1"/>
    <col min="10" max="10" width="12.0833333333333" customWidth="1"/>
  </cols>
  <sheetData>
    <row r="1" ht="54" customHeight="1" spans="1:10">
      <c r="A1" s="4"/>
      <c r="B1" s="4"/>
      <c r="C1" s="4"/>
      <c r="D1" s="4"/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</row>
    <row r="2" ht="394" hidden="1" customHeight="1" spans="1:10">
      <c r="A2" s="6" t="s">
        <v>11</v>
      </c>
      <c r="B2" s="10" t="s">
        <v>12</v>
      </c>
      <c r="C2" s="7"/>
      <c r="D2" s="7"/>
      <c r="E2" s="5">
        <f>440*1.02</f>
        <v>448.8</v>
      </c>
      <c r="F2" s="5">
        <f>874*1.02</f>
        <v>891.48</v>
      </c>
      <c r="G2" s="5">
        <f>878*1.02</f>
        <v>895.56</v>
      </c>
      <c r="H2" s="5">
        <f>446*1.02</f>
        <v>454.92</v>
      </c>
      <c r="I2" s="5">
        <f>436*1.02</f>
        <v>444.72</v>
      </c>
      <c r="J2" s="5">
        <f>SUM(E2:I2)</f>
        <v>3135.48</v>
      </c>
    </row>
    <row r="3" ht="381" hidden="1" customHeight="1" spans="1:10">
      <c r="A3" s="6" t="s">
        <v>11</v>
      </c>
      <c r="B3" s="10" t="s">
        <v>12</v>
      </c>
      <c r="C3" s="7" t="s">
        <v>13</v>
      </c>
      <c r="D3" s="7"/>
      <c r="E3" s="5">
        <f>440*1.02</f>
        <v>448.8</v>
      </c>
      <c r="F3" s="5">
        <f>874*1.02</f>
        <v>891.48</v>
      </c>
      <c r="G3" s="5">
        <f>878*1.02</f>
        <v>895.56</v>
      </c>
      <c r="H3" s="5">
        <f>446*1.02</f>
        <v>454.92</v>
      </c>
      <c r="I3" s="5">
        <f>436*1.02</f>
        <v>444.72</v>
      </c>
      <c r="J3" s="5">
        <f>SUM(E3:I3)</f>
        <v>3135.48</v>
      </c>
    </row>
    <row r="4" ht="229" customHeight="1" spans="1:10">
      <c r="A4" s="6" t="s">
        <v>11</v>
      </c>
      <c r="B4" s="10">
        <v>1631598</v>
      </c>
      <c r="C4" s="7" t="s">
        <v>15</v>
      </c>
      <c r="D4" s="7"/>
      <c r="E4" s="7">
        <v>27</v>
      </c>
      <c r="F4" s="7">
        <v>43</v>
      </c>
      <c r="G4" s="7">
        <v>47</v>
      </c>
      <c r="H4" s="7">
        <v>33</v>
      </c>
      <c r="I4" s="7">
        <v>23</v>
      </c>
      <c r="J4" s="7">
        <f>SUM(E4:I4)</f>
        <v>173</v>
      </c>
    </row>
    <row r="5" ht="314" customHeight="1" spans="1:10">
      <c r="A5" s="11" t="s">
        <v>11</v>
      </c>
      <c r="B5" s="10" t="s">
        <v>16</v>
      </c>
      <c r="C5" s="7" t="s">
        <v>17</v>
      </c>
      <c r="D5" s="7"/>
      <c r="E5" s="5">
        <f t="shared" ref="E5:I5" si="0">380*1.02</f>
        <v>387.6</v>
      </c>
      <c r="F5" s="5">
        <f>760*1.02</f>
        <v>775.2</v>
      </c>
      <c r="G5" s="5">
        <f>760*1.02</f>
        <v>775.2</v>
      </c>
      <c r="H5" s="5">
        <f t="shared" si="0"/>
        <v>387.6</v>
      </c>
      <c r="I5" s="5">
        <f t="shared" si="0"/>
        <v>387.6</v>
      </c>
      <c r="J5" s="5">
        <f>SUM(E5:I5)</f>
        <v>2713.2</v>
      </c>
    </row>
    <row r="6" spans="10:10">
      <c r="J6" s="12">
        <f>SUM(J4:J5)</f>
        <v>2886.2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zoomScale="90" zoomScaleNormal="90" topLeftCell="A15" workbookViewId="0">
      <selection activeCell="J19" sqref="J19"/>
    </sheetView>
  </sheetViews>
  <sheetFormatPr defaultColWidth="8.66666666666667" defaultRowHeight="14"/>
  <cols>
    <col min="1" max="1" width="14.4166666666667" customWidth="1"/>
    <col min="2" max="2" width="13.9166666666667" customWidth="1"/>
    <col min="3" max="3" width="14.4166666666667" customWidth="1"/>
    <col min="4" max="4" width="42.75" customWidth="1"/>
    <col min="5" max="9" width="5.25" customWidth="1"/>
    <col min="10" max="10" width="6.91666666666667" customWidth="1"/>
  </cols>
  <sheetData>
    <row r="1" ht="22.5" spans="1:10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/>
      <c r="G1" s="3"/>
      <c r="H1" s="3"/>
      <c r="I1" s="3"/>
      <c r="J1" s="8"/>
    </row>
    <row r="2" ht="22.5" spans="1:10">
      <c r="A2" s="4"/>
      <c r="B2" s="4"/>
      <c r="C2" s="4"/>
      <c r="D2" s="4"/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157" customHeight="1" spans="1:10">
      <c r="A3" s="6" t="s">
        <v>11</v>
      </c>
      <c r="B3" s="7">
        <v>1631598</v>
      </c>
      <c r="C3" s="7" t="s">
        <v>18</v>
      </c>
      <c r="D3" s="7"/>
      <c r="E3" s="7">
        <v>13</v>
      </c>
      <c r="F3" s="7">
        <v>22</v>
      </c>
      <c r="G3" s="7">
        <v>23</v>
      </c>
      <c r="H3" s="7">
        <v>16</v>
      </c>
      <c r="I3" s="7">
        <v>11</v>
      </c>
      <c r="J3" s="7">
        <f>SUM(E3:I3)</f>
        <v>85</v>
      </c>
    </row>
    <row r="4" ht="157" customHeight="1" spans="1:10">
      <c r="A4" s="6" t="s">
        <v>11</v>
      </c>
      <c r="B4" s="7">
        <v>1631599</v>
      </c>
      <c r="C4" s="7" t="s">
        <v>18</v>
      </c>
      <c r="D4" s="7"/>
      <c r="E4" s="7"/>
      <c r="F4" s="7"/>
      <c r="G4" s="7"/>
      <c r="H4" s="7"/>
      <c r="I4" s="7"/>
      <c r="J4" s="7">
        <v>264</v>
      </c>
    </row>
    <row r="5" ht="157" customHeight="1" spans="1:10">
      <c r="A5" s="6" t="s">
        <v>11</v>
      </c>
      <c r="B5" s="7">
        <v>1631601</v>
      </c>
      <c r="C5" s="7" t="s">
        <v>18</v>
      </c>
      <c r="D5" s="7"/>
      <c r="E5" s="7"/>
      <c r="F5" s="7"/>
      <c r="G5" s="7"/>
      <c r="H5" s="7"/>
      <c r="I5" s="7"/>
      <c r="J5" s="7">
        <v>38</v>
      </c>
    </row>
    <row r="6" ht="157" customHeight="1" spans="1:10">
      <c r="A6" s="6" t="s">
        <v>11</v>
      </c>
      <c r="B6" s="7">
        <v>1631603</v>
      </c>
      <c r="C6" s="7" t="s">
        <v>18</v>
      </c>
      <c r="D6" s="7"/>
      <c r="E6" s="7"/>
      <c r="F6" s="7"/>
      <c r="G6" s="7"/>
      <c r="H6" s="7"/>
      <c r="I6" s="7"/>
      <c r="J6" s="7">
        <v>8</v>
      </c>
    </row>
    <row r="7" ht="157" customHeight="1" spans="1:10">
      <c r="A7" s="6" t="s">
        <v>11</v>
      </c>
      <c r="B7" s="7">
        <v>1631605</v>
      </c>
      <c r="C7" s="7" t="s">
        <v>18</v>
      </c>
      <c r="D7" s="7"/>
      <c r="E7" s="7"/>
      <c r="F7" s="7"/>
      <c r="G7" s="7"/>
      <c r="H7" s="7"/>
      <c r="I7" s="7"/>
      <c r="J7" s="7">
        <v>20</v>
      </c>
    </row>
    <row r="8" ht="157" customHeight="1" spans="1:10">
      <c r="A8" s="6" t="s">
        <v>11</v>
      </c>
      <c r="B8" s="7">
        <v>1631607</v>
      </c>
      <c r="C8" s="7" t="s">
        <v>18</v>
      </c>
      <c r="D8" s="7"/>
      <c r="E8" s="7"/>
      <c r="F8" s="7"/>
      <c r="G8" s="7"/>
      <c r="H8" s="7"/>
      <c r="I8" s="7"/>
      <c r="J8" s="7">
        <v>38</v>
      </c>
    </row>
    <row r="9" ht="157" customHeight="1" spans="1:10">
      <c r="A9" s="6" t="s">
        <v>11</v>
      </c>
      <c r="B9" s="7">
        <v>1631609</v>
      </c>
      <c r="C9" s="7" t="s">
        <v>18</v>
      </c>
      <c r="D9" s="7"/>
      <c r="E9" s="7"/>
      <c r="F9" s="7"/>
      <c r="G9" s="7"/>
      <c r="H9" s="7"/>
      <c r="I9" s="7"/>
      <c r="J9" s="7">
        <v>6</v>
      </c>
    </row>
    <row r="10" ht="157" customHeight="1" spans="1:10">
      <c r="A10" s="6" t="s">
        <v>11</v>
      </c>
      <c r="B10" s="7">
        <v>1631611</v>
      </c>
      <c r="C10" s="7" t="s">
        <v>18</v>
      </c>
      <c r="D10" s="7"/>
      <c r="E10" s="7"/>
      <c r="F10" s="7"/>
      <c r="G10" s="7"/>
      <c r="H10" s="7"/>
      <c r="I10" s="7"/>
      <c r="J10" s="7">
        <v>8</v>
      </c>
    </row>
    <row r="11" ht="157" customHeight="1" spans="1:10">
      <c r="A11" s="6" t="s">
        <v>11</v>
      </c>
      <c r="B11" s="7">
        <v>1631613</v>
      </c>
      <c r="C11" s="7" t="s">
        <v>18</v>
      </c>
      <c r="D11" s="7"/>
      <c r="E11" s="7"/>
      <c r="F11" s="7"/>
      <c r="G11" s="7"/>
      <c r="H11" s="7"/>
      <c r="I11" s="7"/>
      <c r="J11" s="7">
        <v>6</v>
      </c>
    </row>
    <row r="12" ht="157" customHeight="1" spans="1:10">
      <c r="A12" s="6" t="s">
        <v>11</v>
      </c>
      <c r="B12" s="7">
        <v>1631614</v>
      </c>
      <c r="C12" s="7" t="s">
        <v>18</v>
      </c>
      <c r="D12" s="7"/>
      <c r="E12" s="7"/>
      <c r="F12" s="7"/>
      <c r="G12" s="7"/>
      <c r="H12" s="7"/>
      <c r="I12" s="7"/>
      <c r="J12" s="7">
        <v>6</v>
      </c>
    </row>
    <row r="13" ht="157" customHeight="1" spans="1:10">
      <c r="A13" s="6" t="s">
        <v>11</v>
      </c>
      <c r="B13" s="7">
        <v>1631615</v>
      </c>
      <c r="C13" s="7" t="s">
        <v>18</v>
      </c>
      <c r="D13" s="7"/>
      <c r="E13" s="7"/>
      <c r="F13" s="7"/>
      <c r="G13" s="7"/>
      <c r="H13" s="7"/>
      <c r="I13" s="7"/>
      <c r="J13" s="7">
        <v>6</v>
      </c>
    </row>
    <row r="14" ht="157" customHeight="1" spans="1:10">
      <c r="A14" s="6" t="s">
        <v>11</v>
      </c>
      <c r="B14" s="7">
        <v>1631616</v>
      </c>
      <c r="C14" s="7" t="s">
        <v>18</v>
      </c>
      <c r="D14" s="7"/>
      <c r="E14" s="7"/>
      <c r="F14" s="7"/>
      <c r="G14" s="7"/>
      <c r="H14" s="7"/>
      <c r="I14" s="7"/>
      <c r="J14" s="7">
        <v>14</v>
      </c>
    </row>
    <row r="15" ht="157" customHeight="1" spans="1:10">
      <c r="A15" s="6" t="s">
        <v>11</v>
      </c>
      <c r="B15" s="7">
        <v>1631617</v>
      </c>
      <c r="C15" s="7" t="s">
        <v>18</v>
      </c>
      <c r="D15" s="7"/>
      <c r="E15" s="7"/>
      <c r="F15" s="7"/>
      <c r="G15" s="7"/>
      <c r="H15" s="7"/>
      <c r="I15" s="7"/>
      <c r="J15" s="7">
        <v>4</v>
      </c>
    </row>
    <row r="16" ht="157" customHeight="1" spans="1:10">
      <c r="A16" s="6" t="s">
        <v>11</v>
      </c>
      <c r="B16" s="7">
        <v>1631618</v>
      </c>
      <c r="C16" s="7" t="s">
        <v>18</v>
      </c>
      <c r="D16" s="7"/>
      <c r="E16" s="7"/>
      <c r="F16" s="7"/>
      <c r="G16" s="7"/>
      <c r="H16" s="7"/>
      <c r="I16" s="7"/>
      <c r="J16" s="7">
        <v>24</v>
      </c>
    </row>
    <row r="17" ht="157" customHeight="1" spans="1:10">
      <c r="A17" s="6" t="s">
        <v>11</v>
      </c>
      <c r="B17" s="7">
        <v>1631619</v>
      </c>
      <c r="C17" s="7" t="s">
        <v>18</v>
      </c>
      <c r="D17" s="7"/>
      <c r="E17" s="7"/>
      <c r="F17" s="7"/>
      <c r="G17" s="7"/>
      <c r="H17" s="7"/>
      <c r="I17" s="7"/>
      <c r="J17" s="7">
        <v>10</v>
      </c>
    </row>
    <row r="18" ht="157" customHeight="1" spans="1:10">
      <c r="A18" s="6" t="s">
        <v>11</v>
      </c>
      <c r="B18" s="7">
        <v>1631620</v>
      </c>
      <c r="C18" s="7" t="s">
        <v>18</v>
      </c>
      <c r="D18" s="7"/>
      <c r="E18" s="7"/>
      <c r="F18" s="7"/>
      <c r="G18" s="7"/>
      <c r="H18" s="7"/>
      <c r="I18" s="7"/>
      <c r="J18" s="7">
        <v>15</v>
      </c>
    </row>
    <row r="19" spans="10:10">
      <c r="J19" s="9">
        <f>SUM(J3:J18)</f>
        <v>552</v>
      </c>
    </row>
  </sheetData>
  <mergeCells count="5">
    <mergeCell ref="E1:J1"/>
    <mergeCell ref="A1:A2"/>
    <mergeCell ref="B1:B2"/>
    <mergeCell ref="C1:C2"/>
    <mergeCell ref="D1:D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Sheet2</vt:lpstr>
      <vt:lpstr>主标数量5.6</vt:lpstr>
      <vt:lpstr>条码标数量5.6</vt:lpstr>
      <vt:lpstr>价格牌数量5.6</vt:lpstr>
      <vt:lpstr>中包贴数量5.6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2015-06-05T18:17:00Z</dcterms:created>
  <dcterms:modified xsi:type="dcterms:W3CDTF">2025-05-07T01:41:09Z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143B775E70804A10AA70795E91B5DBF0_12</vt:lpwstr>
  </property>
  <property fmtid="{D5CDD505-2E9C-101B-9397-08002B2CF9AE}" pid="3" name="KSOProductBuildVer">
    <vt:lpwstr>2052-12.1.0.20305</vt:lpwstr>
  </property>
</Properties>
</file>