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转印标" sheetId="2" r:id="rId1"/>
    <sheet name="made with love转印标 (2)" sheetId="3" state="hidden" r:id="rId2"/>
  </sheets>
  <definedNames>
    <definedName name="_xlnm._FilterDatabase" localSheetId="0" hidden="1">转印标!$A$2:$V$7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DB2E171627EE48E8A3F7EC691A7899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975" y="44973240"/>
          <a:ext cx="676910" cy="981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346DBC4758842D28ACB5AC0E01937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6725" y="18630265"/>
          <a:ext cx="939800" cy="943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4400DAF30DE437C9974F723676297F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1975" y="6738620"/>
          <a:ext cx="968375" cy="10083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<sst xmlns="http://schemas.openxmlformats.org/spreadsheetml/2006/main" count="110" uniqueCount="65">
  <si>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</si>
  <si>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</si>
  <si>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</si>
  <si>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</si>
  <si>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</si>
  <si>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</si>
  <si>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</si>
  <si>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</si>
  <si>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</si>
  <si>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</si>
  <si>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</si>
  <si>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</si>
  <si>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</si>
  <si>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款号</t>
  </si>
  <si>
    <t>颜色</t>
  </si>
  <si>
    <t>1-3</t>
  </si>
  <si>
    <t>3-6</t>
  </si>
  <si>
    <t>6-9</t>
  </si>
  <si>
    <t>9-12</t>
  </si>
  <si>
    <t>12-18</t>
  </si>
  <si>
    <t>18-24</t>
  </si>
  <si>
    <t>2-3</t>
  </si>
  <si>
    <t>3-4</t>
  </si>
  <si>
    <t>4-5</t>
  </si>
  <si>
    <t>5-6</t>
  </si>
  <si>
    <t>6-7</t>
  </si>
  <si>
    <t>7-8</t>
  </si>
  <si>
    <t>8-9</t>
  </si>
  <si>
    <t>9-10</t>
  </si>
  <si>
    <t>总数</t>
  </si>
  <si>
    <t>工厂</t>
  </si>
  <si>
    <t>成衣qty</t>
  </si>
  <si>
    <t>尺寸</t>
  </si>
  <si>
    <t>mnths</t>
  </si>
  <si>
    <t>yrs</t>
  </si>
  <si>
    <t>AW99201 加单</t>
  </si>
  <si>
    <t>FUTURE19-0201TCX</t>
  </si>
  <si>
    <t>27*40mm</t>
  </si>
  <si>
    <t>博瑞</t>
  </si>
  <si>
    <t>AX25801 加单</t>
  </si>
  <si>
    <t>FUTURE11-0104TCX</t>
  </si>
  <si>
    <t>31*45mm</t>
  </si>
  <si>
    <t>轩之冉</t>
  </si>
  <si>
    <t>AW73401 加单</t>
  </si>
  <si>
    <t>FUTURE 19-0303TCX</t>
  </si>
  <si>
    <t>大货样</t>
  </si>
  <si>
    <t>tiny baby</t>
  </si>
  <si>
    <t>new baby</t>
  </si>
  <si>
    <t>up to 1</t>
  </si>
  <si>
    <t>LK463</t>
  </si>
  <si>
    <t>LOVE 14-4115TCX</t>
  </si>
  <si>
    <t>1-3M*10个和       6-9M*5个</t>
  </si>
  <si>
    <t>安阳景虹</t>
  </si>
  <si>
    <t>LK459</t>
  </si>
  <si>
    <t>LOVE 14-1508TCX</t>
  </si>
  <si>
    <t>LK458</t>
  </si>
  <si>
    <t>LOVE 14-0708TCX</t>
  </si>
  <si>
    <t>AV42801</t>
  </si>
  <si>
    <t>LOVE 16-4023TCX</t>
  </si>
  <si>
    <t>AV43101</t>
  </si>
  <si>
    <t>LOVE 16-1518TCX</t>
  </si>
  <si>
    <r>
      <rPr>
        <b/>
        <sz val="16"/>
        <color theme="1"/>
        <rFont val="等线"/>
        <charset val="134"/>
        <scheme val="minor"/>
      </rPr>
      <t>1-3M*</t>
    </r>
    <r>
      <rPr>
        <b/>
        <sz val="16"/>
        <color rgb="FFFF0000"/>
        <rFont val="等线"/>
        <charset val="134"/>
        <scheme val="minor"/>
      </rPr>
      <t>20个</t>
    </r>
    <r>
      <rPr>
        <b/>
        <sz val="16"/>
        <color theme="1"/>
        <rFont val="等线"/>
        <charset val="134"/>
        <scheme val="minor"/>
      </rPr>
      <t>和       6-9M*5个</t>
    </r>
  </si>
  <si>
    <t>AV44301</t>
  </si>
  <si>
    <t>AV50101</t>
  </si>
  <si>
    <t>LOVE 14-1305TCX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</si>
</sst>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indexed="8"/>
      <name val="等线"/>
      <charset val="134"/>
    </font>
    <font>
      <sz val="12"/>
      <name val="等线"/>
      <charset val="134"/>
    </font>
    <font>
      <b/>
      <sz val="12"/>
      <color theme="1"/>
      <name val="等线"/>
      <charset val="134"/>
      <scheme val="minor"/>
    </font>
    <font>
      <sz val="24"/>
      <color theme="1"/>
      <name val="等线"/>
      <charset val="134"/>
    </font>
    <font>
      <b/>
      <sz val="16"/>
      <name val="等线"/>
      <charset val="134"/>
    </font>
    <font>
      <sz val="16"/>
      <color theme="1"/>
      <name val="等线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58" fontId="1" fillId="2" borderId="1" xfId="0" applyNumberFormat="1" applyFont="1" applyFill="1" applyBorder="1" applyAlignment="1">
      <alignment horizontal="center"/>
    </xf>
    <xf numFmtId="58" fontId="1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4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8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/>
    <xf numFmtId="0" fontId="8" fillId="7" borderId="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58" fontId="6" fillId="8" borderId="1" xfId="0" applyNumberFormat="1" applyFont="1" applyFill="1" applyBorder="1" applyAlignment="1">
      <alignment horizontal="center"/>
    </xf>
    <xf numFmtId="58" fontId="6" fillId="5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58" fontId="6" fillId="3" borderId="1" xfId="0" applyNumberFormat="1" applyFont="1" applyFill="1" applyBorder="1" applyAlignment="1" quotePrefix="1">
      <alignment horizontal="center"/>
    </xf>
    <xf numFmtId="0" fontId="6" fillId="3" borderId="1" xfId="0" applyFont="1" applyFill="1" applyBorder="1" applyAlignment="1" quotePrefix="1">
      <alignment horizontal="center"/>
    </xf>
    <xf numFmtId="58" fontId="6" fillId="8" borderId="1" xfId="0" applyNumberFormat="1" applyFont="1" applyFill="1" applyBorder="1" applyAlignment="1" quotePrefix="1">
      <alignment horizontal="center"/>
    </xf>
    <xf numFmtId="58" fontId="6" fillId="5" borderId="1" xfId="0" applyNumberFormat="1" applyFont="1" applyFill="1" applyBorder="1" applyAlignment="1" quotePrefix="1">
      <alignment horizontal="center"/>
    </xf>
    <xf numFmtId="58" fontId="1" fillId="2" borderId="1" xfId="0" applyNumberFormat="1" applyFont="1" applyFill="1" applyBorder="1" applyAlignment="1" quotePrefix="1">
      <alignment horizontal="center"/>
    </xf>
    <xf numFmtId="58" fontId="1" fillId="3" borderId="1" xfId="0" applyNumberFormat="1" applyFont="1" applyFill="1" applyBorder="1" applyAlignment="1" quotePrefix="1">
      <alignment horizontal="center"/>
    </xf>
    <xf numFmtId="0" fontId="1" fillId="2" borderId="1" xfId="0" applyFont="1" applyFill="1" applyBorder="1" applyAlignment="1" quotePrefix="1">
      <alignment horizontal="center"/>
    </xf>
    <xf numFmtId="0" fontId="1" fillId="3" borderId="1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38735</xdr:colOff>
      <xdr:row>6</xdr:row>
      <xdr:rowOff>247650</xdr:rowOff>
    </xdr:from>
    <xdr:to>
      <xdr:col>3</xdr:col>
      <xdr:colOff>951230</xdr:colOff>
      <xdr:row>25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3543300"/>
          <a:ext cx="4034155" cy="356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661670</xdr:colOff>
      <xdr:row>6</xdr:row>
      <xdr:rowOff>269875</xdr:rowOff>
    </xdr:from>
    <xdr:to>
      <xdr:col>11</xdr:col>
      <xdr:colOff>356870</xdr:colOff>
      <xdr:row>25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0" y="3565525"/>
          <a:ext cx="451485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27</xdr:row>
      <xdr:rowOff>19050</xdr:rowOff>
    </xdr:from>
    <xdr:to>
      <xdr:col>6</xdr:col>
      <xdr:colOff>278130</xdr:colOff>
      <xdr:row>60</xdr:row>
      <xdr:rowOff>131445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460" y="7366000"/>
          <a:ext cx="6089650" cy="5979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16936</xdr:rowOff>
    </xdr:from>
    <xdr:to>
      <xdr:col>12</xdr:col>
      <xdr:colOff>46355</xdr:colOff>
      <xdr:row>42</xdr:row>
      <xdr:rowOff>136316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953760"/>
          <a:ext cx="10182860" cy="5631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7"/>
  <sheetViews>
    <sheetView tabSelected="1" zoomScale="50" zoomScaleNormal="50" topLeftCell="B4" workbookViewId="0">
      <selection activeCell="P20" sqref="P20"/>
    </sheetView>
  </sheetViews>
  <sheetFormatPr defaultColWidth="9" defaultRowHeight="14" outlineLevelRow="6"/>
  <cols>
    <col min="1" max="1" width="9.20833333333333" hidden="1" customWidth="1"/>
    <col min="2" max="2" width="20.8333333333333" customWidth="1"/>
    <col min="3" max="3" width="20.1333333333333" customWidth="1"/>
    <col min="4" max="4" width="18.6833333333333" customWidth="1"/>
    <col min="5" max="5" width="8.83333333333333" style="1" customWidth="1"/>
    <col min="6" max="6" width="9.41666666666667" customWidth="1"/>
    <col min="20" max="20" width="12.6416666666667" customWidth="1"/>
    <col min="22" max="23" width="9" hidden="1" customWidth="1"/>
  </cols>
  <sheetData>
    <row r="1" s="18" customFormat="1" ht="29" customHeight="1" spans="5:18">
      <c r="E1" s="19" t="s">
        <v>0</v>
      </c>
      <c r="F1" s="19" t="s">
        <v>1</v>
      </c>
      <c r="G1" s="19" t="s">
        <v>2</v>
      </c>
      <c r="H1" s="19" t="s">
        <v>3</v>
      </c>
      <c r="I1" s="19" t="s">
        <v>4</v>
      </c>
      <c r="J1" s="19" t="s">
        <v>5</v>
      </c>
      <c r="K1" s="35" t="s">
        <v>6</v>
      </c>
      <c r="L1" s="19" t="s">
        <v>7</v>
      </c>
      <c r="M1" s="19" t="s">
        <v>8</v>
      </c>
      <c r="N1" s="36" t="s">
        <v>9</v>
      </c>
      <c r="O1" s="19" t="s">
        <v>10</v>
      </c>
      <c r="P1" s="19" t="s">
        <v>11</v>
      </c>
      <c r="Q1" s="19" t="s">
        <v>12</v>
      </c>
      <c r="R1" s="19">
        <v>140</v>
      </c>
    </row>
    <row r="2" s="18" customFormat="1" ht="29" customHeight="1" spans="2:22">
      <c r="B2" s="20" t="s">
        <v>13</v>
      </c>
      <c r="C2" s="20" t="s">
        <v>14</v>
      </c>
      <c r="D2" s="21"/>
      <c r="E2" s="41" t="s">
        <v>15</v>
      </c>
      <c r="F2" s="41" t="s">
        <v>16</v>
      </c>
      <c r="G2" s="41" t="s">
        <v>17</v>
      </c>
      <c r="H2" s="42" t="s">
        <v>18</v>
      </c>
      <c r="I2" s="42" t="s">
        <v>19</v>
      </c>
      <c r="J2" s="23" t="s">
        <v>20</v>
      </c>
      <c r="K2" s="43" t="s">
        <v>21</v>
      </c>
      <c r="L2" s="41" t="s">
        <v>22</v>
      </c>
      <c r="M2" s="41" t="s">
        <v>23</v>
      </c>
      <c r="N2" s="44" t="s">
        <v>24</v>
      </c>
      <c r="O2" s="41" t="s">
        <v>25</v>
      </c>
      <c r="P2" s="41" t="s">
        <v>26</v>
      </c>
      <c r="Q2" s="41" t="s">
        <v>27</v>
      </c>
      <c r="R2" s="41" t="s">
        <v>28</v>
      </c>
      <c r="S2" s="20" t="s">
        <v>29</v>
      </c>
      <c r="T2" s="20" t="s">
        <v>30</v>
      </c>
      <c r="V2" s="20" t="s">
        <v>31</v>
      </c>
    </row>
    <row r="3" s="18" customFormat="1" ht="29" customHeight="1" spans="2:22">
      <c r="B3" s="20"/>
      <c r="C3" s="20"/>
      <c r="D3" s="24" t="s">
        <v>32</v>
      </c>
      <c r="E3" s="23" t="s">
        <v>33</v>
      </c>
      <c r="F3" s="23" t="s">
        <v>33</v>
      </c>
      <c r="G3" s="23" t="s">
        <v>33</v>
      </c>
      <c r="H3" s="23" t="s">
        <v>33</v>
      </c>
      <c r="I3" s="23" t="s">
        <v>33</v>
      </c>
      <c r="J3" s="23" t="s">
        <v>33</v>
      </c>
      <c r="K3" s="39" t="s">
        <v>34</v>
      </c>
      <c r="L3" s="23" t="s">
        <v>34</v>
      </c>
      <c r="M3" s="23" t="s">
        <v>34</v>
      </c>
      <c r="N3" s="40" t="s">
        <v>34</v>
      </c>
      <c r="O3" s="23" t="s">
        <v>34</v>
      </c>
      <c r="P3" s="23" t="s">
        <v>34</v>
      </c>
      <c r="Q3" s="23" t="s">
        <v>34</v>
      </c>
      <c r="R3" s="23" t="s">
        <v>34</v>
      </c>
      <c r="S3" s="20"/>
      <c r="T3" s="20"/>
      <c r="V3" s="20"/>
    </row>
    <row r="4" ht="57.5" customHeight="1" spans="1:23">
      <c r="A4" s="25" t="str">
        <f>_xlfn.DISPIMG("ID_DB2E171627EE48E8A3F7EC691A7899D6",1)</f>
        <v>=DISPIMG("ID_DB2E171627EE48E8A3F7EC691A7899D6",1)</v>
      </c>
      <c r="B4" s="26" t="s">
        <v>35</v>
      </c>
      <c r="C4" s="27" t="s">
        <v>36</v>
      </c>
      <c r="D4" s="27" t="s">
        <v>37</v>
      </c>
      <c r="E4" s="28"/>
      <c r="F4" s="29">
        <v>75</v>
      </c>
      <c r="G4" s="29">
        <v>85</v>
      </c>
      <c r="H4" s="29">
        <v>95</v>
      </c>
      <c r="I4" s="29">
        <v>100</v>
      </c>
      <c r="J4" s="29">
        <v>75</v>
      </c>
      <c r="K4" s="29">
        <v>70</v>
      </c>
      <c r="L4" s="29"/>
      <c r="M4" s="29"/>
      <c r="N4" s="29"/>
      <c r="O4" s="28"/>
      <c r="P4" s="28"/>
      <c r="Q4" s="28"/>
      <c r="R4" s="28"/>
      <c r="S4" s="13">
        <f>SUM(E4:R4)</f>
        <v>500</v>
      </c>
      <c r="T4" s="13" t="s">
        <v>38</v>
      </c>
      <c r="V4">
        <v>1546</v>
      </c>
      <c r="W4">
        <f>S4/V4</f>
        <v>0.323415265200517</v>
      </c>
    </row>
    <row r="5" ht="57.5" customHeight="1" spans="1:23">
      <c r="A5" s="25" t="str">
        <f>_xlfn.DISPIMG("ID_6346DBC4758842D28ACB5AC0E01937E5",1)</f>
        <v>=DISPIMG("ID_6346DBC4758842D28ACB5AC0E01937E5",1)</v>
      </c>
      <c r="B5" s="30" t="s">
        <v>39</v>
      </c>
      <c r="C5" s="31" t="s">
        <v>40</v>
      </c>
      <c r="D5" s="31" t="s">
        <v>41</v>
      </c>
      <c r="E5" s="32"/>
      <c r="F5" s="32"/>
      <c r="G5" s="32"/>
      <c r="H5" s="32"/>
      <c r="I5" s="32"/>
      <c r="J5" s="29"/>
      <c r="K5" s="29"/>
      <c r="L5" s="29">
        <v>80</v>
      </c>
      <c r="M5" s="29">
        <v>75</v>
      </c>
      <c r="N5" s="29"/>
      <c r="O5" s="29"/>
      <c r="P5" s="29"/>
      <c r="Q5" s="29"/>
      <c r="R5" s="29"/>
      <c r="S5" s="13">
        <f>SUM(E5:R5)</f>
        <v>155</v>
      </c>
      <c r="T5" s="13" t="s">
        <v>42</v>
      </c>
      <c r="V5">
        <f>1328+48</f>
        <v>1376</v>
      </c>
      <c r="W5">
        <f>S5/V5</f>
        <v>0.112645348837209</v>
      </c>
    </row>
    <row r="6" ht="57.5" customHeight="1" spans="1:23">
      <c r="A6" s="33" t="str">
        <f>_xlfn.DISPIMG("ID_54400DAF30DE437C9974F723676297F4",1)</f>
        <v>=DISPIMG("ID_54400DAF30DE437C9974F723676297F4",1)</v>
      </c>
      <c r="B6" s="34" t="s">
        <v>43</v>
      </c>
      <c r="C6" s="31" t="s">
        <v>44</v>
      </c>
      <c r="D6" s="31" t="s">
        <v>41</v>
      </c>
      <c r="E6" s="28"/>
      <c r="F6" s="28"/>
      <c r="G6" s="28"/>
      <c r="H6" s="28"/>
      <c r="I6" s="28"/>
      <c r="J6" s="29"/>
      <c r="K6" s="29"/>
      <c r="L6" s="29">
        <v>50</v>
      </c>
      <c r="M6" s="29">
        <v>50</v>
      </c>
      <c r="N6" s="29"/>
      <c r="O6" s="29"/>
      <c r="P6" s="29"/>
      <c r="Q6" s="29"/>
      <c r="R6" s="29"/>
      <c r="S6" s="13">
        <f>SUM(E6:R6)</f>
        <v>100</v>
      </c>
      <c r="T6" s="13" t="s">
        <v>42</v>
      </c>
      <c r="V6">
        <v>381</v>
      </c>
      <c r="W6">
        <f>S6/V6</f>
        <v>0.26246719160105</v>
      </c>
    </row>
    <row r="7" ht="39" customHeight="1" spans="19:20">
      <c r="S7" s="13">
        <f>SUM(S4:S6)</f>
        <v>755</v>
      </c>
      <c r="T7" s="13"/>
    </row>
  </sheetData>
  <autoFilter xmlns:etc="http://www.wps.cn/officeDocument/2017/etCustomData" ref="A2:V7" etc:filterBottomFollowUsedRange="0">
    <extLst/>
  </autoFilter>
  <mergeCells count="5">
    <mergeCell ref="B2:B3"/>
    <mergeCell ref="C2:C3"/>
    <mergeCell ref="S2:S3"/>
    <mergeCell ref="T2:T3"/>
    <mergeCell ref="V2:V3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P11"/>
  <sheetViews>
    <sheetView zoomScale="70" zoomScaleNormal="70" topLeftCell="A6" workbookViewId="0">
      <selection activeCell="S10" sqref="S10"/>
    </sheetView>
  </sheetViews>
  <sheetFormatPr defaultColWidth="9" defaultRowHeight="14"/>
  <cols>
    <col min="1" max="1" width="15" customWidth="1"/>
    <col min="2" max="2" width="18.6833333333333" customWidth="1"/>
    <col min="3" max="3" width="18.0916666666667" style="1" customWidth="1"/>
    <col min="4" max="4" width="8.83333333333333" style="1" customWidth="1"/>
    <col min="5" max="5" width="9.41666666666667" customWidth="1"/>
    <col min="15" max="15" width="14.3916666666667" customWidth="1"/>
  </cols>
  <sheetData>
    <row r="2" spans="3:13">
      <c r="C2" s="2"/>
      <c r="D2" s="2">
        <v>2.3</v>
      </c>
      <c r="E2" s="3">
        <v>50</v>
      </c>
      <c r="F2" s="3">
        <v>56</v>
      </c>
      <c r="G2" s="4">
        <v>62</v>
      </c>
      <c r="H2" s="3">
        <v>68</v>
      </c>
      <c r="I2" s="4">
        <v>74</v>
      </c>
      <c r="J2" s="3">
        <v>80</v>
      </c>
      <c r="K2" s="3">
        <v>86</v>
      </c>
      <c r="L2" s="3">
        <v>92</v>
      </c>
      <c r="M2" s="3">
        <v>98</v>
      </c>
    </row>
    <row r="3" ht="18.5" customHeight="1" spans="1:15">
      <c r="A3" s="5" t="s">
        <v>13</v>
      </c>
      <c r="B3" s="5" t="s">
        <v>14</v>
      </c>
      <c r="C3" s="6" t="s">
        <v>45</v>
      </c>
      <c r="D3" s="7" t="s">
        <v>46</v>
      </c>
      <c r="E3" s="7" t="s">
        <v>47</v>
      </c>
      <c r="F3" s="7" t="s">
        <v>48</v>
      </c>
      <c r="G3" s="45" t="s">
        <v>15</v>
      </c>
      <c r="H3" s="46" t="s">
        <v>16</v>
      </c>
      <c r="I3" s="47" t="s">
        <v>17</v>
      </c>
      <c r="J3" s="48" t="s">
        <v>18</v>
      </c>
      <c r="K3" s="48" t="s">
        <v>19</v>
      </c>
      <c r="L3" s="7" t="s">
        <v>20</v>
      </c>
      <c r="M3" s="46" t="s">
        <v>21</v>
      </c>
      <c r="N3" s="5" t="s">
        <v>29</v>
      </c>
      <c r="O3" s="14"/>
    </row>
    <row r="4" ht="18.5" customHeight="1" spans="1:15">
      <c r="A4" s="5"/>
      <c r="B4" s="5"/>
      <c r="C4" s="10"/>
      <c r="D4" s="7" t="s">
        <v>33</v>
      </c>
      <c r="E4" s="7" t="s">
        <v>33</v>
      </c>
      <c r="F4" s="7" t="s">
        <v>33</v>
      </c>
      <c r="G4" s="11" t="s">
        <v>33</v>
      </c>
      <c r="H4" s="7" t="s">
        <v>33</v>
      </c>
      <c r="I4" s="11" t="s">
        <v>33</v>
      </c>
      <c r="J4" s="7" t="s">
        <v>33</v>
      </c>
      <c r="K4" s="7" t="s">
        <v>33</v>
      </c>
      <c r="L4" s="7" t="s">
        <v>33</v>
      </c>
      <c r="M4" s="7" t="s">
        <v>34</v>
      </c>
      <c r="N4" s="5"/>
      <c r="O4" s="14"/>
    </row>
    <row r="5" ht="57.5" customHeight="1" spans="1:16">
      <c r="A5" s="12" t="s">
        <v>49</v>
      </c>
      <c r="B5" s="12" t="s">
        <v>50</v>
      </c>
      <c r="C5" s="13" t="s">
        <v>51</v>
      </c>
      <c r="D5" s="12"/>
      <c r="E5" s="12">
        <v>220</v>
      </c>
      <c r="F5" s="12">
        <v>284</v>
      </c>
      <c r="G5" s="12">
        <v>419</v>
      </c>
      <c r="H5" s="12">
        <v>464</v>
      </c>
      <c r="I5" s="12">
        <v>369</v>
      </c>
      <c r="J5" s="12">
        <v>325</v>
      </c>
      <c r="K5" s="12">
        <v>269</v>
      </c>
      <c r="L5" s="12">
        <v>61</v>
      </c>
      <c r="M5" s="12"/>
      <c r="N5" s="13">
        <f t="shared" ref="N5:N8" si="0">SUM(E5:M5)</f>
        <v>2411</v>
      </c>
      <c r="O5" s="15" t="s">
        <v>52</v>
      </c>
      <c r="P5" s="16">
        <v>2411</v>
      </c>
    </row>
    <row r="6" ht="57.5" customHeight="1" spans="1:16">
      <c r="A6" s="12" t="s">
        <v>53</v>
      </c>
      <c r="B6" s="12" t="s">
        <v>54</v>
      </c>
      <c r="C6" s="13" t="s">
        <v>51</v>
      </c>
      <c r="D6" s="12"/>
      <c r="E6" s="12">
        <v>220</v>
      </c>
      <c r="F6" s="12">
        <v>279</v>
      </c>
      <c r="G6" s="12">
        <v>406</v>
      </c>
      <c r="H6" s="12">
        <v>442</v>
      </c>
      <c r="I6" s="12">
        <v>352</v>
      </c>
      <c r="J6" s="12">
        <v>311</v>
      </c>
      <c r="K6" s="12">
        <v>257</v>
      </c>
      <c r="L6" s="12">
        <v>54</v>
      </c>
      <c r="M6" s="12"/>
      <c r="N6" s="13">
        <f t="shared" si="0"/>
        <v>2321</v>
      </c>
      <c r="O6" s="15" t="s">
        <v>52</v>
      </c>
      <c r="P6" s="17">
        <v>2321</v>
      </c>
    </row>
    <row r="7" ht="57.5" customHeight="1" spans="1:16">
      <c r="A7" s="12" t="s">
        <v>55</v>
      </c>
      <c r="B7" s="12" t="s">
        <v>56</v>
      </c>
      <c r="C7" s="13" t="s">
        <v>51</v>
      </c>
      <c r="D7" s="12"/>
      <c r="E7" s="12">
        <v>42</v>
      </c>
      <c r="F7" s="12">
        <v>114</v>
      </c>
      <c r="G7" s="12">
        <v>208</v>
      </c>
      <c r="H7" s="12">
        <v>258</v>
      </c>
      <c r="I7" s="12">
        <v>235</v>
      </c>
      <c r="J7" s="12">
        <v>219</v>
      </c>
      <c r="K7" s="12">
        <v>185</v>
      </c>
      <c r="L7" s="12">
        <v>51</v>
      </c>
      <c r="M7" s="12"/>
      <c r="N7" s="13">
        <f t="shared" si="0"/>
        <v>1312</v>
      </c>
      <c r="O7" s="15" t="s">
        <v>52</v>
      </c>
      <c r="P7" s="17">
        <v>1312</v>
      </c>
    </row>
    <row r="8" ht="57.5" customHeight="1" spans="1:16">
      <c r="A8" s="12" t="s">
        <v>57</v>
      </c>
      <c r="B8" s="12" t="s">
        <v>58</v>
      </c>
      <c r="C8" s="13" t="s">
        <v>51</v>
      </c>
      <c r="D8" s="12"/>
      <c r="E8" s="12">
        <v>96</v>
      </c>
      <c r="F8" s="12">
        <v>178</v>
      </c>
      <c r="G8" s="12">
        <v>323</v>
      </c>
      <c r="H8" s="12">
        <v>304</v>
      </c>
      <c r="I8" s="12">
        <v>204</v>
      </c>
      <c r="J8" s="12">
        <v>153</v>
      </c>
      <c r="K8" s="12">
        <v>21</v>
      </c>
      <c r="L8" s="12"/>
      <c r="M8" s="12"/>
      <c r="N8" s="13">
        <f t="shared" si="0"/>
        <v>1279</v>
      </c>
      <c r="O8" s="15" t="s">
        <v>52</v>
      </c>
      <c r="P8" s="17">
        <v>1279</v>
      </c>
    </row>
    <row r="9" ht="57.5" customHeight="1" spans="1:16">
      <c r="A9" s="12" t="s">
        <v>59</v>
      </c>
      <c r="B9" s="12" t="s">
        <v>60</v>
      </c>
      <c r="C9" s="13" t="s">
        <v>61</v>
      </c>
      <c r="D9" s="12"/>
      <c r="E9" s="12">
        <v>91</v>
      </c>
      <c r="F9" s="12">
        <v>247</v>
      </c>
      <c r="G9" s="12">
        <v>393</v>
      </c>
      <c r="H9" s="12">
        <v>355</v>
      </c>
      <c r="I9" s="12">
        <v>231</v>
      </c>
      <c r="J9" s="12">
        <v>145</v>
      </c>
      <c r="K9" s="12">
        <v>45</v>
      </c>
      <c r="L9" s="12"/>
      <c r="M9" s="12"/>
      <c r="N9" s="13">
        <f t="shared" ref="N9:N11" si="1">SUM(D9:M9)</f>
        <v>1507</v>
      </c>
      <c r="O9" s="15" t="s">
        <v>52</v>
      </c>
      <c r="P9" s="17">
        <v>1507</v>
      </c>
    </row>
    <row r="10" ht="57.5" customHeight="1" spans="1:16">
      <c r="A10" s="12" t="s">
        <v>62</v>
      </c>
      <c r="B10" s="12" t="s">
        <v>60</v>
      </c>
      <c r="C10" s="13"/>
      <c r="D10" s="12"/>
      <c r="E10" s="12">
        <v>89</v>
      </c>
      <c r="F10" s="12">
        <v>179</v>
      </c>
      <c r="G10" s="12">
        <v>313</v>
      </c>
      <c r="H10" s="12">
        <v>400</v>
      </c>
      <c r="I10" s="12">
        <v>337</v>
      </c>
      <c r="J10" s="12">
        <v>234</v>
      </c>
      <c r="K10" s="12">
        <v>174</v>
      </c>
      <c r="L10" s="12">
        <v>84</v>
      </c>
      <c r="M10" s="12">
        <v>49</v>
      </c>
      <c r="N10" s="13">
        <f t="shared" si="1"/>
        <v>1859</v>
      </c>
      <c r="O10" s="15" t="s">
        <v>42</v>
      </c>
      <c r="P10" s="17">
        <v>1859</v>
      </c>
    </row>
    <row r="11" ht="57.5" customHeight="1" spans="1:16">
      <c r="A11" s="12" t="s">
        <v>63</v>
      </c>
      <c r="B11" s="12" t="s">
        <v>64</v>
      </c>
      <c r="C11" s="13" t="s">
        <v>51</v>
      </c>
      <c r="D11" s="12"/>
      <c r="E11" s="12">
        <v>79</v>
      </c>
      <c r="F11" s="12">
        <v>96</v>
      </c>
      <c r="G11" s="12">
        <v>222</v>
      </c>
      <c r="H11" s="12">
        <v>272</v>
      </c>
      <c r="I11" s="12">
        <v>243</v>
      </c>
      <c r="J11" s="12">
        <v>178</v>
      </c>
      <c r="K11" s="12">
        <v>130</v>
      </c>
      <c r="L11" s="12">
        <v>66</v>
      </c>
      <c r="M11" s="12">
        <v>46</v>
      </c>
      <c r="N11" s="13">
        <f t="shared" si="1"/>
        <v>1332</v>
      </c>
      <c r="O11" s="15" t="s">
        <v>42</v>
      </c>
      <c r="P11" s="17">
        <v>1332</v>
      </c>
    </row>
  </sheetData>
  <mergeCells count="4">
    <mergeCell ref="A3:A4"/>
    <mergeCell ref="B3:B4"/>
    <mergeCell ref="C3:C4"/>
    <mergeCell ref="N3:N4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转印标</vt:lpstr>
      <vt:lpstr>made with love转印标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茗茗是茶</cp:lastModifiedBy>
  <dcterms:created xsi:type="dcterms:W3CDTF">2015-06-05T18:17:00Z</dcterms:created>
  <cp:lastPrinted>2022-05-04T06:44:00Z</cp:lastPrinted>
  <dcterms:modified xsi:type="dcterms:W3CDTF">2025-05-13T01:05:09Z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2052-12.1.0.21171</vt:lpwstr>
  </property>
</Properties>
</file>