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definedNames>
    <definedName name="_xlnm._FilterDatabase" localSheetId="0" hidden="1">Sheet1!$A$1:$AB$22</definedName>
    <definedName name="_xlnm.Print_Area" localSheetId="0">Sheet1!$A$1:$AD$27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<sst xmlns="http://schemas.openxmlformats.org/spreadsheetml/2006/main" count="111" uniqueCount="54">
  <si>
    <t>装箱单  PACKING  LIST</t>
  </si>
  <si>
    <t>款号 STLEY</t>
  </si>
  <si>
    <t>箱单  CTN NO</t>
  </si>
  <si>
    <t>PO-号 NUMBER</t>
  </si>
  <si>
    <t>出口地</t>
  </si>
  <si>
    <t>颜色 COLOUR</t>
  </si>
  <si>
    <t>Qty. In A Blister</t>
  </si>
  <si>
    <t>配比数 BLISTER NO</t>
  </si>
  <si>
    <t>箱数 TOTAL CTN</t>
  </si>
  <si>
    <t xml:space="preserve">总件数  TOTAL PCS </t>
  </si>
  <si>
    <t>箱贴数量</t>
  </si>
  <si>
    <t>总件数  TOTAL PCS</t>
  </si>
  <si>
    <t xml:space="preserve">订单总件数  TOTAL PCS </t>
  </si>
  <si>
    <t>箱子规格 BOX MEASUREMENT</t>
  </si>
  <si>
    <t>价格牌有无价格</t>
  </si>
  <si>
    <t>体积 CBM</t>
  </si>
  <si>
    <t>毛重 G.W CTN</t>
  </si>
  <si>
    <t>净重  N.W CTN</t>
  </si>
  <si>
    <t>总毛重 G.W CTN</t>
  </si>
  <si>
    <t>总净重  N.W CTN</t>
  </si>
  <si>
    <t>S</t>
  </si>
  <si>
    <t>M</t>
  </si>
  <si>
    <t>L</t>
  </si>
  <si>
    <t>XL</t>
  </si>
  <si>
    <t>XXL</t>
  </si>
  <si>
    <t>单箱件数</t>
  </si>
  <si>
    <t>第一批次</t>
  </si>
  <si>
    <t>F2888AX</t>
  </si>
  <si>
    <t xml:space="preserve"> -</t>
  </si>
  <si>
    <t>BOSNIA</t>
  </si>
  <si>
    <t>BK27 - BLACK</t>
  </si>
  <si>
    <t xml:space="preserve">有 </t>
  </si>
  <si>
    <t>GEORGIA</t>
  </si>
  <si>
    <t>MACEDONIA</t>
  </si>
  <si>
    <t>UKRAINE</t>
  </si>
  <si>
    <t>SERBIA</t>
  </si>
  <si>
    <t>ALBANIA</t>
  </si>
  <si>
    <t>UZBEKISTAN</t>
  </si>
  <si>
    <t>MOLDOVA</t>
  </si>
  <si>
    <t>MONTENEGRO</t>
  </si>
  <si>
    <t>AZERBAIJAN</t>
  </si>
  <si>
    <t>KOSOVO</t>
  </si>
  <si>
    <t>LEBANON</t>
  </si>
  <si>
    <t>TOTAL</t>
  </si>
  <si>
    <t>第二批次</t>
  </si>
  <si>
    <t>KAZAKHSTAN</t>
  </si>
  <si>
    <t>TOPTAN-5</t>
  </si>
  <si>
    <t>光板吊牌+QR贴纸</t>
  </si>
  <si>
    <t>TOPTAN-7</t>
  </si>
  <si>
    <t xml:space="preserve"> 60*40*40 103个纸箱</t>
  </si>
  <si>
    <t>PO-121/122 有QR 贴纸</t>
  </si>
  <si>
    <t>纸箱唛头上的PO号要求用牛皮纸打印贴上去，不可手写。</t>
  </si>
  <si>
    <t>箱规是预估，需根据实际成衣测一下箱规是否合适。</t>
  </si>
  <si>
    <t>请工厂提供每个码的成衣净重，有数据后我更新装箱单，纸箱唛头上的毛净重和箱数根据装箱单填写（手写要工整）。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</si>
</sst>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8"/>
      <name val="Calibri"/>
      <charset val="134"/>
    </font>
    <font>
      <sz val="18"/>
      <name val="Calibri"/>
      <charset val="0"/>
    </font>
    <font>
      <sz val="22"/>
      <color theme="1"/>
      <name val="宋体"/>
      <charset val="134"/>
      <scheme val="minor"/>
    </font>
    <font>
      <sz val="22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4" borderId="1" xfId="0" applyNumberFormat="1" applyFont="1" applyFill="1" applyBorder="1" applyAlignment="1">
      <alignment horizontal="center"/>
    </xf>
    <xf numFmtId="176" fontId="5" fillId="4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76" fontId="5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/>
    <xf numFmtId="0" fontId="1" fillId="3" borderId="2" xfId="0" applyFont="1" applyFill="1" applyBorder="1"/>
    <xf numFmtId="0" fontId="1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E27"/>
  <sheetViews>
    <sheetView tabSelected="1" zoomScale="70" zoomScaleNormal="70" workbookViewId="0">
      <selection activeCell="S2" sqref="S2:S23"/>
    </sheetView>
  </sheetViews>
  <sheetFormatPr defaultColWidth="9" defaultRowHeight="14"/>
  <cols>
    <col min="1" max="1" width="15.2909090909091" customWidth="1"/>
    <col min="2" max="2" width="7.05454545454545" customWidth="1"/>
    <col min="3" max="3" width="5.15454545454545" customWidth="1"/>
    <col min="4" max="4" width="8.82727272727273" customWidth="1"/>
    <col min="5" max="5" width="14.9909090909091" customWidth="1"/>
    <col min="6" max="6" width="21.9181818181818" customWidth="1"/>
    <col min="7" max="7" width="23.5272727272727" customWidth="1"/>
    <col min="8" max="13" width="6.62727272727273" customWidth="1"/>
    <col min="14" max="14" width="10.8727272727273" customWidth="1"/>
    <col min="15" max="16" width="15.2909090909091" customWidth="1"/>
    <col min="17" max="17" width="12.6454545454545" customWidth="1"/>
    <col min="18" max="18" width="10.4363636363636" customWidth="1"/>
    <col min="19" max="19" width="10.9727272727273" customWidth="1"/>
    <col min="20" max="20" width="0.727272727272727" hidden="1" customWidth="1"/>
    <col min="21" max="21" width="0.172727272727273" customWidth="1"/>
    <col min="22" max="24" width="6.62727272727273" customWidth="1"/>
    <col min="25" max="25" width="24.4545454545455" customWidth="1"/>
    <col min="26" max="26" width="11.3727272727273" customWidth="1"/>
    <col min="27" max="27" width="10.1454545454545" customWidth="1"/>
    <col min="28" max="28" width="9.41818181818182" customWidth="1"/>
    <col min="29" max="29" width="7.79090909090909" customWidth="1"/>
    <col min="30" max="30" width="9.11818181818182" customWidth="1"/>
    <col min="31" max="33" width="50.1454545454545" customWidth="1"/>
  </cols>
  <sheetData>
    <row r="1" ht="2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8"/>
      <c r="AD1" s="28"/>
    </row>
    <row r="2" s="1" customFormat="1" ht="28" customHeight="1" spans="1:31">
      <c r="A2" s="6" t="s">
        <v>1</v>
      </c>
      <c r="B2" s="6" t="s">
        <v>2</v>
      </c>
      <c r="C2" s="6"/>
      <c r="D2" s="6"/>
      <c r="E2" s="6" t="s">
        <v>3</v>
      </c>
      <c r="F2" s="6" t="s">
        <v>4</v>
      </c>
      <c r="G2" s="6" t="s">
        <v>5</v>
      </c>
      <c r="H2" s="6"/>
      <c r="I2" s="6"/>
      <c r="J2" s="6"/>
      <c r="K2" s="6"/>
      <c r="L2" s="6"/>
      <c r="M2" s="6"/>
      <c r="N2" s="6" t="s">
        <v>6</v>
      </c>
      <c r="O2" s="6" t="s">
        <v>7</v>
      </c>
      <c r="P2" s="6"/>
      <c r="Q2" s="6" t="s">
        <v>8</v>
      </c>
      <c r="R2" s="6" t="s">
        <v>9</v>
      </c>
      <c r="S2" s="23" t="s">
        <v>10</v>
      </c>
      <c r="T2" s="6" t="s">
        <v>11</v>
      </c>
      <c r="U2" s="6" t="s">
        <v>12</v>
      </c>
      <c r="V2" s="6" t="s">
        <v>13</v>
      </c>
      <c r="W2" s="6"/>
      <c r="X2" s="6"/>
      <c r="Y2" s="6" t="s">
        <v>14</v>
      </c>
      <c r="Z2" s="6" t="s">
        <v>15</v>
      </c>
      <c r="AA2" s="6" t="s">
        <v>16</v>
      </c>
      <c r="AB2" s="6" t="s">
        <v>17</v>
      </c>
      <c r="AC2" s="6" t="s">
        <v>18</v>
      </c>
      <c r="AD2" s="6" t="s">
        <v>19</v>
      </c>
      <c r="AE2" s="29"/>
    </row>
    <row r="3" s="1" customFormat="1" ht="65" customHeight="1" spans="1:31">
      <c r="A3" s="6"/>
      <c r="B3" s="6"/>
      <c r="C3" s="6"/>
      <c r="D3" s="6"/>
      <c r="E3" s="6"/>
      <c r="F3" s="6"/>
      <c r="G3" s="6"/>
      <c r="H3" s="7"/>
      <c r="I3" s="7" t="s">
        <v>20</v>
      </c>
      <c r="J3" s="7" t="s">
        <v>21</v>
      </c>
      <c r="K3" s="7" t="s">
        <v>22</v>
      </c>
      <c r="L3" s="7" t="s">
        <v>23</v>
      </c>
      <c r="M3" s="7" t="s">
        <v>24</v>
      </c>
      <c r="N3" s="6"/>
      <c r="O3" s="6"/>
      <c r="P3" s="6" t="s">
        <v>25</v>
      </c>
      <c r="Q3" s="6"/>
      <c r="R3" s="6"/>
      <c r="S3" s="23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29"/>
    </row>
    <row r="4" s="2" customFormat="1" ht="23" spans="1:31">
      <c r="A4" s="7" t="s">
        <v>26</v>
      </c>
      <c r="B4" s="8"/>
      <c r="C4" s="8"/>
      <c r="D4" s="8"/>
      <c r="E4" s="9"/>
      <c r="F4" s="9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4"/>
      <c r="T4" s="11">
        <f t="shared" ref="T4:T6" si="0">O4*Q4*N4</f>
        <v>0</v>
      </c>
      <c r="U4" s="11"/>
      <c r="V4" s="8"/>
      <c r="W4" s="8"/>
      <c r="X4" s="8"/>
      <c r="Y4" s="8"/>
      <c r="Z4" s="8"/>
      <c r="AA4" s="8"/>
      <c r="AB4" s="8"/>
      <c r="AC4" s="8"/>
      <c r="AD4" s="8"/>
      <c r="AE4" s="30"/>
    </row>
    <row r="5" s="2" customFormat="1" ht="23.5" spans="1:31">
      <c r="A5" s="12" t="s">
        <v>27</v>
      </c>
      <c r="B5" s="8">
        <v>1</v>
      </c>
      <c r="C5" s="8" t="s">
        <v>28</v>
      </c>
      <c r="D5" s="8">
        <f>Q5</f>
        <v>5</v>
      </c>
      <c r="E5" s="12">
        <v>1616447</v>
      </c>
      <c r="F5" s="12" t="s">
        <v>29</v>
      </c>
      <c r="G5" s="13" t="s">
        <v>30</v>
      </c>
      <c r="H5" s="14"/>
      <c r="I5" s="13">
        <v>2</v>
      </c>
      <c r="J5" s="13">
        <v>2</v>
      </c>
      <c r="K5" s="12">
        <v>3</v>
      </c>
      <c r="L5" s="12">
        <v>2</v>
      </c>
      <c r="M5" s="12">
        <v>1</v>
      </c>
      <c r="N5" s="12">
        <v>10</v>
      </c>
      <c r="O5" s="21">
        <v>1</v>
      </c>
      <c r="P5" s="11">
        <f t="shared" ref="P5:P9" si="1">O5*N5</f>
        <v>10</v>
      </c>
      <c r="Q5" s="22">
        <f>U5/P5</f>
        <v>5</v>
      </c>
      <c r="R5" s="22">
        <f t="shared" ref="R5:R9" si="2">Q5*O5*N5</f>
        <v>50</v>
      </c>
      <c r="S5" s="24">
        <f t="shared" ref="S5:S9" si="3">Q5*2</f>
        <v>10</v>
      </c>
      <c r="T5" s="11">
        <f t="shared" si="0"/>
        <v>50</v>
      </c>
      <c r="U5" s="12">
        <v>50</v>
      </c>
      <c r="V5" s="8">
        <v>60</v>
      </c>
      <c r="W5" s="8">
        <v>40</v>
      </c>
      <c r="X5" s="8">
        <v>40</v>
      </c>
      <c r="Y5" s="31" t="s">
        <v>31</v>
      </c>
      <c r="Z5" s="8">
        <f>V5*W5*X5/1000000*Q5</f>
        <v>0.48</v>
      </c>
      <c r="AA5" s="8"/>
      <c r="AB5" s="8"/>
      <c r="AC5" s="8"/>
      <c r="AD5" s="8"/>
      <c r="AE5" s="30"/>
    </row>
    <row r="6" s="2" customFormat="1" ht="23.5" spans="1:31">
      <c r="A6" s="12" t="s">
        <v>27</v>
      </c>
      <c r="B6" s="8">
        <v>1</v>
      </c>
      <c r="C6" s="8" t="s">
        <v>28</v>
      </c>
      <c r="D6" s="8">
        <f t="shared" ref="D6:D16" si="4">Q6</f>
        <v>8</v>
      </c>
      <c r="E6" s="12">
        <v>1616448</v>
      </c>
      <c r="F6" s="12" t="s">
        <v>32</v>
      </c>
      <c r="G6" s="13" t="s">
        <v>30</v>
      </c>
      <c r="H6" s="14"/>
      <c r="I6" s="13">
        <v>2</v>
      </c>
      <c r="J6" s="13">
        <v>2</v>
      </c>
      <c r="K6" s="12">
        <v>3</v>
      </c>
      <c r="L6" s="12">
        <v>2</v>
      </c>
      <c r="M6" s="12">
        <v>1</v>
      </c>
      <c r="N6" s="12">
        <v>10</v>
      </c>
      <c r="O6" s="21">
        <v>1</v>
      </c>
      <c r="P6" s="11">
        <f t="shared" si="1"/>
        <v>10</v>
      </c>
      <c r="Q6" s="22">
        <f t="shared" ref="Q6:Q16" si="5">U6/P6</f>
        <v>8</v>
      </c>
      <c r="R6" s="22">
        <f t="shared" si="2"/>
        <v>80</v>
      </c>
      <c r="S6" s="24">
        <f t="shared" si="3"/>
        <v>16</v>
      </c>
      <c r="T6" s="11">
        <f t="shared" si="0"/>
        <v>80</v>
      </c>
      <c r="U6" s="12">
        <v>80</v>
      </c>
      <c r="V6" s="8">
        <v>60</v>
      </c>
      <c r="W6" s="8">
        <v>40</v>
      </c>
      <c r="X6" s="8">
        <v>40</v>
      </c>
      <c r="Y6" s="31" t="s">
        <v>31</v>
      </c>
      <c r="Z6" s="8">
        <f t="shared" ref="Z6:Z16" si="6">V6*W6*X6/1000000*Q6</f>
        <v>0.768</v>
      </c>
      <c r="AA6" s="8"/>
      <c r="AB6" s="8"/>
      <c r="AC6" s="8"/>
      <c r="AD6" s="8"/>
      <c r="AE6" s="30"/>
    </row>
    <row r="7" s="2" customFormat="1" ht="23.5" spans="1:31">
      <c r="A7" s="12" t="s">
        <v>27</v>
      </c>
      <c r="B7" s="8">
        <v>1</v>
      </c>
      <c r="C7" s="8" t="s">
        <v>28</v>
      </c>
      <c r="D7" s="8">
        <f t="shared" si="4"/>
        <v>6</v>
      </c>
      <c r="E7" s="12">
        <v>1616449</v>
      </c>
      <c r="F7" s="12" t="s">
        <v>33</v>
      </c>
      <c r="G7" s="13" t="s">
        <v>30</v>
      </c>
      <c r="H7" s="14"/>
      <c r="I7" s="13">
        <v>2</v>
      </c>
      <c r="J7" s="13">
        <v>2</v>
      </c>
      <c r="K7" s="12">
        <v>3</v>
      </c>
      <c r="L7" s="12">
        <v>2</v>
      </c>
      <c r="M7" s="12">
        <v>1</v>
      </c>
      <c r="N7" s="12">
        <v>10</v>
      </c>
      <c r="O7" s="21">
        <v>1</v>
      </c>
      <c r="P7" s="11">
        <f t="shared" si="1"/>
        <v>10</v>
      </c>
      <c r="Q7" s="22">
        <f t="shared" si="5"/>
        <v>6</v>
      </c>
      <c r="R7" s="22">
        <f t="shared" si="2"/>
        <v>60</v>
      </c>
      <c r="S7" s="24">
        <f t="shared" si="3"/>
        <v>12</v>
      </c>
      <c r="T7" s="11">
        <f t="shared" ref="T7:T9" si="7">O7*Q7*N7</f>
        <v>60</v>
      </c>
      <c r="U7" s="12">
        <v>60</v>
      </c>
      <c r="V7" s="8">
        <v>60</v>
      </c>
      <c r="W7" s="8">
        <v>40</v>
      </c>
      <c r="X7" s="8">
        <v>40</v>
      </c>
      <c r="Y7" s="31" t="s">
        <v>31</v>
      </c>
      <c r="Z7" s="8">
        <f t="shared" si="6"/>
        <v>0.576</v>
      </c>
      <c r="AA7" s="8"/>
      <c r="AB7" s="8"/>
      <c r="AC7" s="8"/>
      <c r="AD7" s="8"/>
      <c r="AE7" s="30"/>
    </row>
    <row r="8" s="2" customFormat="1" ht="23.5" spans="1:31">
      <c r="A8" s="12" t="s">
        <v>27</v>
      </c>
      <c r="B8" s="8">
        <v>1</v>
      </c>
      <c r="C8" s="8" t="s">
        <v>28</v>
      </c>
      <c r="D8" s="8">
        <f t="shared" si="4"/>
        <v>15</v>
      </c>
      <c r="E8" s="12">
        <v>1616450</v>
      </c>
      <c r="F8" s="12" t="s">
        <v>34</v>
      </c>
      <c r="G8" s="13" t="s">
        <v>30</v>
      </c>
      <c r="H8" s="14"/>
      <c r="I8" s="13">
        <v>2</v>
      </c>
      <c r="J8" s="13">
        <v>2</v>
      </c>
      <c r="K8" s="12">
        <v>3</v>
      </c>
      <c r="L8" s="12">
        <v>2</v>
      </c>
      <c r="M8" s="12">
        <v>1</v>
      </c>
      <c r="N8" s="12">
        <v>10</v>
      </c>
      <c r="O8" s="21">
        <v>1</v>
      </c>
      <c r="P8" s="11">
        <f t="shared" si="1"/>
        <v>10</v>
      </c>
      <c r="Q8" s="22">
        <f t="shared" si="5"/>
        <v>15</v>
      </c>
      <c r="R8" s="22">
        <f t="shared" si="2"/>
        <v>150</v>
      </c>
      <c r="S8" s="24">
        <f t="shared" si="3"/>
        <v>30</v>
      </c>
      <c r="T8" s="11">
        <f t="shared" si="7"/>
        <v>150</v>
      </c>
      <c r="U8" s="12">
        <v>150</v>
      </c>
      <c r="V8" s="8">
        <v>60</v>
      </c>
      <c r="W8" s="8">
        <v>40</v>
      </c>
      <c r="X8" s="8">
        <v>40</v>
      </c>
      <c r="Y8" s="31" t="s">
        <v>31</v>
      </c>
      <c r="Z8" s="8">
        <f t="shared" si="6"/>
        <v>1.44</v>
      </c>
      <c r="AA8" s="8"/>
      <c r="AB8" s="8"/>
      <c r="AC8" s="8"/>
      <c r="AD8" s="8"/>
      <c r="AE8" s="30"/>
    </row>
    <row r="9" s="2" customFormat="1" ht="23.5" spans="1:31">
      <c r="A9" s="12" t="s">
        <v>27</v>
      </c>
      <c r="B9" s="8">
        <v>1</v>
      </c>
      <c r="C9" s="8" t="s">
        <v>28</v>
      </c>
      <c r="D9" s="8">
        <f t="shared" si="4"/>
        <v>3</v>
      </c>
      <c r="E9" s="12">
        <v>1616451</v>
      </c>
      <c r="F9" s="12" t="s">
        <v>35</v>
      </c>
      <c r="G9" s="13" t="s">
        <v>30</v>
      </c>
      <c r="H9" s="14"/>
      <c r="I9" s="13">
        <v>2</v>
      </c>
      <c r="J9" s="13">
        <v>2</v>
      </c>
      <c r="K9" s="12">
        <v>3</v>
      </c>
      <c r="L9" s="12">
        <v>2</v>
      </c>
      <c r="M9" s="12">
        <v>1</v>
      </c>
      <c r="N9" s="12">
        <v>10</v>
      </c>
      <c r="O9" s="21">
        <v>1</v>
      </c>
      <c r="P9" s="11">
        <f t="shared" si="1"/>
        <v>10</v>
      </c>
      <c r="Q9" s="22">
        <f t="shared" si="5"/>
        <v>3</v>
      </c>
      <c r="R9" s="22">
        <f t="shared" si="2"/>
        <v>30</v>
      </c>
      <c r="S9" s="24">
        <f t="shared" si="3"/>
        <v>6</v>
      </c>
      <c r="T9" s="11">
        <f t="shared" si="7"/>
        <v>30</v>
      </c>
      <c r="U9" s="12">
        <v>30</v>
      </c>
      <c r="V9" s="8">
        <v>60</v>
      </c>
      <c r="W9" s="8">
        <v>40</v>
      </c>
      <c r="X9" s="8">
        <v>40</v>
      </c>
      <c r="Y9" s="31" t="s">
        <v>31</v>
      </c>
      <c r="Z9" s="8">
        <f t="shared" si="6"/>
        <v>0.288</v>
      </c>
      <c r="AA9" s="8"/>
      <c r="AB9" s="8"/>
      <c r="AC9" s="8"/>
      <c r="AD9" s="8"/>
      <c r="AE9" s="30"/>
    </row>
    <row r="10" s="2" customFormat="1" ht="23.5" spans="1:31">
      <c r="A10" s="12" t="s">
        <v>27</v>
      </c>
      <c r="B10" s="8">
        <v>1</v>
      </c>
      <c r="C10" s="8" t="s">
        <v>28</v>
      </c>
      <c r="D10" s="8">
        <f t="shared" si="4"/>
        <v>4</v>
      </c>
      <c r="E10" s="12">
        <v>1616452</v>
      </c>
      <c r="F10" s="12" t="s">
        <v>36</v>
      </c>
      <c r="G10" s="13" t="s">
        <v>30</v>
      </c>
      <c r="H10" s="14"/>
      <c r="I10" s="13">
        <v>2</v>
      </c>
      <c r="J10" s="13">
        <v>2</v>
      </c>
      <c r="K10" s="12">
        <v>3</v>
      </c>
      <c r="L10" s="12">
        <v>2</v>
      </c>
      <c r="M10" s="12">
        <v>1</v>
      </c>
      <c r="N10" s="12">
        <v>10</v>
      </c>
      <c r="O10" s="21">
        <v>1</v>
      </c>
      <c r="P10" s="11">
        <f t="shared" ref="P10:P16" si="8">O10*N10</f>
        <v>10</v>
      </c>
      <c r="Q10" s="22">
        <f t="shared" si="5"/>
        <v>4</v>
      </c>
      <c r="R10" s="22">
        <f t="shared" ref="R10:R16" si="9">Q10*O10*N10</f>
        <v>40</v>
      </c>
      <c r="S10" s="24">
        <f t="shared" ref="S10:S16" si="10">Q10*2</f>
        <v>8</v>
      </c>
      <c r="T10" s="11">
        <f t="shared" ref="T10:T16" si="11">O10*Q10*N10</f>
        <v>40</v>
      </c>
      <c r="U10" s="12">
        <v>40</v>
      </c>
      <c r="V10" s="8">
        <v>60</v>
      </c>
      <c r="W10" s="8">
        <v>40</v>
      </c>
      <c r="X10" s="8">
        <v>40</v>
      </c>
      <c r="Y10" s="31" t="s">
        <v>31</v>
      </c>
      <c r="Z10" s="8">
        <f t="shared" si="6"/>
        <v>0.384</v>
      </c>
      <c r="AA10" s="8"/>
      <c r="AB10" s="8"/>
      <c r="AC10" s="8"/>
      <c r="AD10" s="8"/>
      <c r="AE10" s="30"/>
    </row>
    <row r="11" s="2" customFormat="1" ht="23.5" spans="1:31">
      <c r="A11" s="12" t="s">
        <v>27</v>
      </c>
      <c r="B11" s="8">
        <v>1</v>
      </c>
      <c r="C11" s="8" t="s">
        <v>28</v>
      </c>
      <c r="D11" s="8">
        <f t="shared" si="4"/>
        <v>4</v>
      </c>
      <c r="E11" s="12">
        <v>1616453</v>
      </c>
      <c r="F11" s="12" t="s">
        <v>37</v>
      </c>
      <c r="G11" s="13" t="s">
        <v>30</v>
      </c>
      <c r="H11" s="14"/>
      <c r="I11" s="13">
        <v>2</v>
      </c>
      <c r="J11" s="13">
        <v>2</v>
      </c>
      <c r="K11" s="12">
        <v>3</v>
      </c>
      <c r="L11" s="12">
        <v>2</v>
      </c>
      <c r="M11" s="12">
        <v>1</v>
      </c>
      <c r="N11" s="12">
        <v>10</v>
      </c>
      <c r="O11" s="21">
        <v>1</v>
      </c>
      <c r="P11" s="11">
        <f t="shared" si="8"/>
        <v>10</v>
      </c>
      <c r="Q11" s="22">
        <f t="shared" si="5"/>
        <v>4</v>
      </c>
      <c r="R11" s="22">
        <f t="shared" si="9"/>
        <v>40</v>
      </c>
      <c r="S11" s="24">
        <f t="shared" si="10"/>
        <v>8</v>
      </c>
      <c r="T11" s="11">
        <f t="shared" si="11"/>
        <v>40</v>
      </c>
      <c r="U11" s="12">
        <v>40</v>
      </c>
      <c r="V11" s="8">
        <v>60</v>
      </c>
      <c r="W11" s="8">
        <v>40</v>
      </c>
      <c r="X11" s="8">
        <v>40</v>
      </c>
      <c r="Y11" s="31" t="s">
        <v>31</v>
      </c>
      <c r="Z11" s="8">
        <f t="shared" si="6"/>
        <v>0.384</v>
      </c>
      <c r="AA11" s="8"/>
      <c r="AB11" s="8"/>
      <c r="AC11" s="8"/>
      <c r="AD11" s="8"/>
      <c r="AE11" s="30"/>
    </row>
    <row r="12" s="2" customFormat="1" ht="23.5" spans="1:31">
      <c r="A12" s="12" t="s">
        <v>27</v>
      </c>
      <c r="B12" s="8">
        <v>1</v>
      </c>
      <c r="C12" s="8" t="s">
        <v>28</v>
      </c>
      <c r="D12" s="8">
        <f t="shared" si="4"/>
        <v>10</v>
      </c>
      <c r="E12" s="12">
        <v>1616454</v>
      </c>
      <c r="F12" s="12" t="s">
        <v>38</v>
      </c>
      <c r="G12" s="13" t="s">
        <v>30</v>
      </c>
      <c r="H12" s="14"/>
      <c r="I12" s="13">
        <v>2</v>
      </c>
      <c r="J12" s="13">
        <v>2</v>
      </c>
      <c r="K12" s="12">
        <v>3</v>
      </c>
      <c r="L12" s="12">
        <v>2</v>
      </c>
      <c r="M12" s="12">
        <v>1</v>
      </c>
      <c r="N12" s="12">
        <v>10</v>
      </c>
      <c r="O12" s="21">
        <v>1</v>
      </c>
      <c r="P12" s="11">
        <f t="shared" si="8"/>
        <v>10</v>
      </c>
      <c r="Q12" s="22">
        <f t="shared" si="5"/>
        <v>10</v>
      </c>
      <c r="R12" s="22">
        <f t="shared" si="9"/>
        <v>100</v>
      </c>
      <c r="S12" s="24">
        <f t="shared" si="10"/>
        <v>20</v>
      </c>
      <c r="T12" s="11">
        <f t="shared" si="11"/>
        <v>100</v>
      </c>
      <c r="U12" s="12">
        <v>100</v>
      </c>
      <c r="V12" s="8">
        <v>60</v>
      </c>
      <c r="W12" s="8">
        <v>40</v>
      </c>
      <c r="X12" s="8">
        <v>40</v>
      </c>
      <c r="Y12" s="31" t="s">
        <v>31</v>
      </c>
      <c r="Z12" s="8">
        <f t="shared" si="6"/>
        <v>0.96</v>
      </c>
      <c r="AA12" s="8"/>
      <c r="AB12" s="8"/>
      <c r="AC12" s="8"/>
      <c r="AD12" s="8"/>
      <c r="AE12" s="30"/>
    </row>
    <row r="13" s="2" customFormat="1" ht="23.5" spans="1:31">
      <c r="A13" s="12" t="s">
        <v>27</v>
      </c>
      <c r="B13" s="8">
        <v>1</v>
      </c>
      <c r="C13" s="8" t="s">
        <v>28</v>
      </c>
      <c r="D13" s="8">
        <f t="shared" si="4"/>
        <v>2</v>
      </c>
      <c r="E13" s="12">
        <v>1616455</v>
      </c>
      <c r="F13" s="12" t="s">
        <v>39</v>
      </c>
      <c r="G13" s="13" t="s">
        <v>30</v>
      </c>
      <c r="H13" s="14"/>
      <c r="I13" s="13">
        <v>2</v>
      </c>
      <c r="J13" s="13">
        <v>2</v>
      </c>
      <c r="K13" s="12">
        <v>3</v>
      </c>
      <c r="L13" s="12">
        <v>2</v>
      </c>
      <c r="M13" s="12">
        <v>1</v>
      </c>
      <c r="N13" s="12">
        <v>10</v>
      </c>
      <c r="O13" s="21">
        <v>1</v>
      </c>
      <c r="P13" s="11">
        <f t="shared" si="8"/>
        <v>10</v>
      </c>
      <c r="Q13" s="22">
        <f t="shared" si="5"/>
        <v>2</v>
      </c>
      <c r="R13" s="22">
        <f t="shared" si="9"/>
        <v>20</v>
      </c>
      <c r="S13" s="24">
        <f t="shared" si="10"/>
        <v>4</v>
      </c>
      <c r="T13" s="11">
        <f t="shared" si="11"/>
        <v>20</v>
      </c>
      <c r="U13" s="12">
        <v>20</v>
      </c>
      <c r="V13" s="8">
        <v>60</v>
      </c>
      <c r="W13" s="8">
        <v>40</v>
      </c>
      <c r="X13" s="8">
        <v>40</v>
      </c>
      <c r="Y13" s="31" t="s">
        <v>31</v>
      </c>
      <c r="Z13" s="8">
        <f t="shared" si="6"/>
        <v>0.192</v>
      </c>
      <c r="AA13" s="8"/>
      <c r="AB13" s="8"/>
      <c r="AC13" s="8"/>
      <c r="AD13" s="8"/>
      <c r="AE13" s="30"/>
    </row>
    <row r="14" s="2" customFormat="1" ht="23.5" spans="1:31">
      <c r="A14" s="12" t="s">
        <v>27</v>
      </c>
      <c r="B14" s="8">
        <v>1</v>
      </c>
      <c r="C14" s="8" t="s">
        <v>28</v>
      </c>
      <c r="D14" s="8">
        <f t="shared" si="4"/>
        <v>1</v>
      </c>
      <c r="E14" s="12">
        <v>1616456</v>
      </c>
      <c r="F14" s="12" t="s">
        <v>40</v>
      </c>
      <c r="G14" s="13" t="s">
        <v>30</v>
      </c>
      <c r="H14" s="14"/>
      <c r="I14" s="13">
        <v>2</v>
      </c>
      <c r="J14" s="13">
        <v>2</v>
      </c>
      <c r="K14" s="12">
        <v>3</v>
      </c>
      <c r="L14" s="12">
        <v>2</v>
      </c>
      <c r="M14" s="12">
        <v>1</v>
      </c>
      <c r="N14" s="12">
        <v>10</v>
      </c>
      <c r="O14" s="21">
        <v>1</v>
      </c>
      <c r="P14" s="11">
        <f t="shared" si="8"/>
        <v>10</v>
      </c>
      <c r="Q14" s="22">
        <f t="shared" si="5"/>
        <v>1</v>
      </c>
      <c r="R14" s="22">
        <f t="shared" si="9"/>
        <v>10</v>
      </c>
      <c r="S14" s="24">
        <f t="shared" si="10"/>
        <v>2</v>
      </c>
      <c r="T14" s="11">
        <f t="shared" si="11"/>
        <v>10</v>
      </c>
      <c r="U14" s="12">
        <v>10</v>
      </c>
      <c r="V14" s="8">
        <v>60</v>
      </c>
      <c r="W14" s="8">
        <v>40</v>
      </c>
      <c r="X14" s="8">
        <v>40</v>
      </c>
      <c r="Y14" s="31" t="s">
        <v>31</v>
      </c>
      <c r="Z14" s="8">
        <f t="shared" si="6"/>
        <v>0.096</v>
      </c>
      <c r="AA14" s="8"/>
      <c r="AB14" s="8"/>
      <c r="AC14" s="8"/>
      <c r="AD14" s="8"/>
      <c r="AE14" s="30"/>
    </row>
    <row r="15" s="2" customFormat="1" ht="23.5" spans="1:31">
      <c r="A15" s="12" t="s">
        <v>27</v>
      </c>
      <c r="B15" s="8">
        <v>1</v>
      </c>
      <c r="C15" s="8" t="s">
        <v>28</v>
      </c>
      <c r="D15" s="8">
        <f t="shared" si="4"/>
        <v>1</v>
      </c>
      <c r="E15" s="12">
        <v>1616457</v>
      </c>
      <c r="F15" s="12" t="s">
        <v>41</v>
      </c>
      <c r="G15" s="13" t="s">
        <v>30</v>
      </c>
      <c r="H15" s="14"/>
      <c r="I15" s="13">
        <v>2</v>
      </c>
      <c r="J15" s="13">
        <v>2</v>
      </c>
      <c r="K15" s="12">
        <v>3</v>
      </c>
      <c r="L15" s="12">
        <v>2</v>
      </c>
      <c r="M15" s="12">
        <v>1</v>
      </c>
      <c r="N15" s="12">
        <v>10</v>
      </c>
      <c r="O15" s="21">
        <v>1</v>
      </c>
      <c r="P15" s="11">
        <f t="shared" si="8"/>
        <v>10</v>
      </c>
      <c r="Q15" s="22">
        <f t="shared" si="5"/>
        <v>1</v>
      </c>
      <c r="R15" s="22">
        <f t="shared" si="9"/>
        <v>10</v>
      </c>
      <c r="S15" s="24">
        <f t="shared" si="10"/>
        <v>2</v>
      </c>
      <c r="T15" s="11">
        <f t="shared" si="11"/>
        <v>10</v>
      </c>
      <c r="U15" s="12">
        <v>10</v>
      </c>
      <c r="V15" s="8">
        <v>60</v>
      </c>
      <c r="W15" s="8">
        <v>40</v>
      </c>
      <c r="X15" s="8">
        <v>40</v>
      </c>
      <c r="Y15" s="31" t="s">
        <v>31</v>
      </c>
      <c r="Z15" s="8">
        <f t="shared" si="6"/>
        <v>0.096</v>
      </c>
      <c r="AA15" s="8"/>
      <c r="AB15" s="8"/>
      <c r="AC15" s="8"/>
      <c r="AD15" s="8"/>
      <c r="AE15" s="30"/>
    </row>
    <row r="16" s="2" customFormat="1" ht="23.5" spans="1:31">
      <c r="A16" s="12" t="s">
        <v>27</v>
      </c>
      <c r="B16" s="8">
        <v>1</v>
      </c>
      <c r="C16" s="8" t="s">
        <v>28</v>
      </c>
      <c r="D16" s="8">
        <f t="shared" si="4"/>
        <v>1</v>
      </c>
      <c r="E16" s="12">
        <v>1616458</v>
      </c>
      <c r="F16" s="12" t="s">
        <v>42</v>
      </c>
      <c r="G16" s="13" t="s">
        <v>30</v>
      </c>
      <c r="H16" s="14"/>
      <c r="I16" s="13">
        <v>2</v>
      </c>
      <c r="J16" s="13">
        <v>2</v>
      </c>
      <c r="K16" s="12">
        <v>3</v>
      </c>
      <c r="L16" s="12">
        <v>2</v>
      </c>
      <c r="M16" s="12">
        <v>1</v>
      </c>
      <c r="N16" s="12">
        <v>10</v>
      </c>
      <c r="O16" s="21">
        <v>1</v>
      </c>
      <c r="P16" s="11">
        <f t="shared" si="8"/>
        <v>10</v>
      </c>
      <c r="Q16" s="22">
        <f t="shared" si="5"/>
        <v>1</v>
      </c>
      <c r="R16" s="22">
        <f t="shared" si="9"/>
        <v>10</v>
      </c>
      <c r="S16" s="24">
        <f t="shared" si="10"/>
        <v>2</v>
      </c>
      <c r="T16" s="11">
        <f t="shared" si="11"/>
        <v>10</v>
      </c>
      <c r="U16" s="12">
        <v>10</v>
      </c>
      <c r="V16" s="8">
        <v>60</v>
      </c>
      <c r="W16" s="8">
        <v>40</v>
      </c>
      <c r="X16" s="8">
        <v>40</v>
      </c>
      <c r="Y16" s="31" t="s">
        <v>31</v>
      </c>
      <c r="Z16" s="8">
        <f t="shared" si="6"/>
        <v>0.096</v>
      </c>
      <c r="AA16" s="8"/>
      <c r="AB16" s="8"/>
      <c r="AC16" s="8"/>
      <c r="AD16" s="8"/>
      <c r="AE16" s="30"/>
    </row>
    <row r="17" s="3" customFormat="1" ht="23" spans="1:31">
      <c r="A17" s="15" t="s">
        <v>43</v>
      </c>
      <c r="B17" s="16"/>
      <c r="C17" s="16"/>
      <c r="D17" s="16"/>
      <c r="E17" s="16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5">
        <f>SUM(Q5:Q16)</f>
        <v>60</v>
      </c>
      <c r="R17" s="16">
        <f>SUM(R5:R16)</f>
        <v>600</v>
      </c>
      <c r="S17" s="26">
        <f>SUM(S5:S16)</f>
        <v>120</v>
      </c>
      <c r="T17" s="16">
        <f>SUM(T5:T16)</f>
        <v>600</v>
      </c>
      <c r="U17" s="16">
        <f>SUM(U5:U16)</f>
        <v>600</v>
      </c>
      <c r="V17" s="16"/>
      <c r="W17" s="16"/>
      <c r="X17" s="16"/>
      <c r="Y17" s="16"/>
      <c r="Z17" s="16">
        <f>SUM(Z5:Z16)</f>
        <v>5.76</v>
      </c>
      <c r="AA17" s="16">
        <v>0</v>
      </c>
      <c r="AB17" s="16">
        <v>0</v>
      </c>
      <c r="AC17" s="16">
        <v>0</v>
      </c>
      <c r="AD17" s="16">
        <v>0</v>
      </c>
      <c r="AE17" s="32"/>
    </row>
    <row r="18" s="2" customFormat="1" ht="23" spans="1:31">
      <c r="A18" s="7" t="s">
        <v>44</v>
      </c>
      <c r="B18" s="8"/>
      <c r="C18" s="8"/>
      <c r="D18" s="8"/>
      <c r="E18" s="9"/>
      <c r="F18" s="9"/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24"/>
      <c r="T18" s="11">
        <f>O18*Q18*N18</f>
        <v>0</v>
      </c>
      <c r="U18" s="11"/>
      <c r="V18" s="8"/>
      <c r="W18" s="8"/>
      <c r="X18" s="8"/>
      <c r="Y18" s="8"/>
      <c r="Z18" s="8"/>
      <c r="AA18" s="8"/>
      <c r="AB18" s="8"/>
      <c r="AC18" s="8"/>
      <c r="AD18" s="8"/>
      <c r="AE18" s="30"/>
    </row>
    <row r="19" s="2" customFormat="1" ht="23.5" spans="1:31">
      <c r="A19" s="12" t="s">
        <v>27</v>
      </c>
      <c r="B19" s="8">
        <v>1</v>
      </c>
      <c r="C19" s="8" t="s">
        <v>28</v>
      </c>
      <c r="D19" s="8">
        <f>Q19</f>
        <v>18</v>
      </c>
      <c r="E19" s="12">
        <v>1616446</v>
      </c>
      <c r="F19" s="12" t="s">
        <v>45</v>
      </c>
      <c r="G19" s="13" t="s">
        <v>30</v>
      </c>
      <c r="H19" s="14"/>
      <c r="I19" s="13">
        <v>2</v>
      </c>
      <c r="J19" s="13">
        <v>2</v>
      </c>
      <c r="K19" s="12">
        <v>3</v>
      </c>
      <c r="L19" s="12">
        <v>2</v>
      </c>
      <c r="M19" s="12">
        <v>1</v>
      </c>
      <c r="N19" s="12">
        <v>10</v>
      </c>
      <c r="O19" s="22">
        <v>1</v>
      </c>
      <c r="P19" s="11">
        <f>O19*N19</f>
        <v>10</v>
      </c>
      <c r="Q19" s="22">
        <f>U19/P19</f>
        <v>18</v>
      </c>
      <c r="R19" s="22">
        <f>Q19*O19*N19</f>
        <v>180</v>
      </c>
      <c r="S19" s="24">
        <f>Q19*2</f>
        <v>36</v>
      </c>
      <c r="T19" s="11">
        <f>O19*Q19*N19</f>
        <v>180</v>
      </c>
      <c r="U19" s="12">
        <v>180</v>
      </c>
      <c r="V19" s="8">
        <v>60</v>
      </c>
      <c r="W19" s="8">
        <v>40</v>
      </c>
      <c r="X19" s="8">
        <v>40</v>
      </c>
      <c r="Y19" s="31" t="s">
        <v>31</v>
      </c>
      <c r="Z19" s="8">
        <f t="shared" ref="Z19:Z21" si="12">V19*W19*X19/1000000*Q19</f>
        <v>1.728</v>
      </c>
      <c r="AA19" s="8"/>
      <c r="AB19" s="8"/>
      <c r="AC19" s="8"/>
      <c r="AD19" s="8"/>
      <c r="AE19" s="30"/>
    </row>
    <row r="20" s="2" customFormat="1" ht="23.5" spans="1:31">
      <c r="A20" s="12" t="s">
        <v>27</v>
      </c>
      <c r="B20" s="8">
        <v>1</v>
      </c>
      <c r="C20" s="8" t="s">
        <v>28</v>
      </c>
      <c r="D20" s="8">
        <f>Q20</f>
        <v>13</v>
      </c>
      <c r="E20" s="12">
        <v>1616459</v>
      </c>
      <c r="F20" s="12" t="s">
        <v>46</v>
      </c>
      <c r="G20" s="13" t="s">
        <v>30</v>
      </c>
      <c r="H20" s="14"/>
      <c r="I20" s="13">
        <v>2</v>
      </c>
      <c r="J20" s="13">
        <v>2</v>
      </c>
      <c r="K20" s="12">
        <v>3</v>
      </c>
      <c r="L20" s="12">
        <v>2</v>
      </c>
      <c r="M20" s="12">
        <v>1</v>
      </c>
      <c r="N20" s="12">
        <v>10</v>
      </c>
      <c r="O20" s="22">
        <v>1</v>
      </c>
      <c r="P20" s="11">
        <f>O20*N20</f>
        <v>10</v>
      </c>
      <c r="Q20" s="22">
        <f>U20/P20</f>
        <v>13</v>
      </c>
      <c r="R20" s="22">
        <f>Q20*O20*N20</f>
        <v>130</v>
      </c>
      <c r="S20" s="24">
        <f>Q20*2</f>
        <v>26</v>
      </c>
      <c r="T20" s="11">
        <f>O20*Q20*N20</f>
        <v>130</v>
      </c>
      <c r="U20" s="12">
        <v>130</v>
      </c>
      <c r="V20" s="8">
        <v>60</v>
      </c>
      <c r="W20" s="8">
        <v>40</v>
      </c>
      <c r="X20" s="8">
        <v>40</v>
      </c>
      <c r="Y20" s="31" t="s">
        <v>47</v>
      </c>
      <c r="Z20" s="8">
        <f t="shared" si="12"/>
        <v>1.248</v>
      </c>
      <c r="AA20" s="8"/>
      <c r="AB20" s="8"/>
      <c r="AC20" s="8"/>
      <c r="AD20" s="8"/>
      <c r="AE20" s="30"/>
    </row>
    <row r="21" s="2" customFormat="1" ht="23.5" spans="1:31">
      <c r="A21" s="12" t="s">
        <v>27</v>
      </c>
      <c r="B21" s="8">
        <v>1</v>
      </c>
      <c r="C21" s="8" t="s">
        <v>28</v>
      </c>
      <c r="D21" s="8">
        <f>Q21</f>
        <v>12</v>
      </c>
      <c r="E21" s="12">
        <v>1616460</v>
      </c>
      <c r="F21" s="12" t="s">
        <v>48</v>
      </c>
      <c r="G21" s="13" t="s">
        <v>30</v>
      </c>
      <c r="H21" s="14"/>
      <c r="I21" s="13">
        <v>2</v>
      </c>
      <c r="J21" s="13">
        <v>2</v>
      </c>
      <c r="K21" s="12">
        <v>3</v>
      </c>
      <c r="L21" s="12">
        <v>2</v>
      </c>
      <c r="M21" s="12">
        <v>1</v>
      </c>
      <c r="N21" s="12">
        <v>10</v>
      </c>
      <c r="O21" s="22">
        <v>1</v>
      </c>
      <c r="P21" s="11">
        <f>O21*N21</f>
        <v>10</v>
      </c>
      <c r="Q21" s="22">
        <f>U21/P21</f>
        <v>12</v>
      </c>
      <c r="R21" s="22">
        <f>Q21*O21*N21</f>
        <v>120</v>
      </c>
      <c r="S21" s="24">
        <f>Q21*2</f>
        <v>24</v>
      </c>
      <c r="T21" s="11">
        <f>O21*Q21*N21</f>
        <v>120</v>
      </c>
      <c r="U21" s="12">
        <v>120</v>
      </c>
      <c r="V21" s="8">
        <v>60</v>
      </c>
      <c r="W21" s="8">
        <v>40</v>
      </c>
      <c r="X21" s="8">
        <v>40</v>
      </c>
      <c r="Y21" s="31" t="s">
        <v>47</v>
      </c>
      <c r="Z21" s="8">
        <f t="shared" si="12"/>
        <v>1.152</v>
      </c>
      <c r="AA21" s="8"/>
      <c r="AB21" s="8"/>
      <c r="AC21" s="8"/>
      <c r="AD21" s="8"/>
      <c r="AE21" s="30"/>
    </row>
    <row r="22" s="3" customFormat="1" ht="23" spans="1:31">
      <c r="A22" s="15" t="s">
        <v>43</v>
      </c>
      <c r="B22" s="16"/>
      <c r="C22" s="16"/>
      <c r="D22" s="16"/>
      <c r="E22" s="16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5">
        <f>SUM(Q19:Q21)</f>
        <v>43</v>
      </c>
      <c r="R22" s="16">
        <f>SUM(R19:R21)</f>
        <v>430</v>
      </c>
      <c r="S22" s="26">
        <f>SUM(S19:S21)</f>
        <v>86</v>
      </c>
      <c r="T22" s="16">
        <f>SUM(T19:T21)</f>
        <v>430</v>
      </c>
      <c r="U22" s="16">
        <f>SUM(U19:U21)</f>
        <v>430</v>
      </c>
      <c r="V22" s="16"/>
      <c r="W22" s="16"/>
      <c r="X22" s="16"/>
      <c r="Y22" s="16"/>
      <c r="Z22" s="16">
        <f>SUM(Z19:Z21)</f>
        <v>4.128</v>
      </c>
      <c r="AA22" s="16">
        <v>0</v>
      </c>
      <c r="AB22" s="16">
        <v>0</v>
      </c>
      <c r="AC22" s="16">
        <v>0</v>
      </c>
      <c r="AD22" s="16">
        <v>0</v>
      </c>
      <c r="AE22" s="32"/>
    </row>
    <row r="23" s="4" customFormat="1" ht="23" spans="1:31">
      <c r="A23" s="17" t="s">
        <v>43</v>
      </c>
      <c r="B23" s="18"/>
      <c r="C23" s="18"/>
      <c r="D23" s="18"/>
      <c r="E23" s="18"/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7">
        <f>Q22+Q17</f>
        <v>103</v>
      </c>
      <c r="R23" s="27">
        <f>R22+R17</f>
        <v>1030</v>
      </c>
      <c r="S23" s="24">
        <f>S22+S17</f>
        <v>206</v>
      </c>
      <c r="T23" s="27">
        <f>T22+T17</f>
        <v>1030</v>
      </c>
      <c r="U23" s="27">
        <f>U22+U17</f>
        <v>1030</v>
      </c>
      <c r="V23" s="18"/>
      <c r="W23" s="18"/>
      <c r="X23" s="18"/>
      <c r="Y23" s="18"/>
      <c r="Z23" s="18">
        <f>Z17+Z22</f>
        <v>9.888</v>
      </c>
      <c r="AA23" s="18">
        <v>0</v>
      </c>
      <c r="AB23" s="18">
        <v>0</v>
      </c>
      <c r="AC23" s="18">
        <v>0</v>
      </c>
      <c r="AD23" s="18">
        <v>0</v>
      </c>
      <c r="AE23" s="33"/>
    </row>
    <row r="24" customFormat="1" ht="43" customHeight="1" spans="7:25">
      <c r="G24" s="19" t="s">
        <v>49</v>
      </c>
      <c r="Y24" s="34" t="s">
        <v>50</v>
      </c>
    </row>
    <row r="25" customFormat="1" ht="43" customHeight="1" spans="7:25">
      <c r="G25" s="20" t="s">
        <v>51</v>
      </c>
      <c r="Y25" s="34"/>
    </row>
    <row r="26" customFormat="1" ht="43" customHeight="1" spans="7:25">
      <c r="G26" s="20" t="s">
        <v>52</v>
      </c>
      <c r="Y26" s="34"/>
    </row>
    <row r="27" ht="36" customHeight="1" spans="7:25">
      <c r="G27" s="20" t="s">
        <v>53</v>
      </c>
      <c r="Y27" s="34"/>
    </row>
  </sheetData>
  <mergeCells count="21">
    <mergeCell ref="A1:AB1"/>
    <mergeCell ref="H2:M2"/>
    <mergeCell ref="A2:A3"/>
    <mergeCell ref="E2:E3"/>
    <mergeCell ref="F2:F3"/>
    <mergeCell ref="G2:G3"/>
    <mergeCell ref="N2:N3"/>
    <mergeCell ref="O2:O3"/>
    <mergeCell ref="Q2:Q3"/>
    <mergeCell ref="R2:R3"/>
    <mergeCell ref="S2:S3"/>
    <mergeCell ref="T2:T3"/>
    <mergeCell ref="U2:U3"/>
    <mergeCell ref="Y2:Y3"/>
    <mergeCell ref="Z2:Z3"/>
    <mergeCell ref="AA2:AA3"/>
    <mergeCell ref="AB2:AB3"/>
    <mergeCell ref="AC2:AC3"/>
    <mergeCell ref="AD2:AD3"/>
    <mergeCell ref="B2:D3"/>
    <mergeCell ref="V2:X3"/>
  </mergeCells>
  <pageMargins left="0.314583333333333" right="0.314583333333333" top="0.196527777777778" bottom="0.275" header="0.298611111111111" footer="0.298611111111111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平常心A</cp:lastModifiedBy>
  <dcterms:created xsi:type="dcterms:W3CDTF">2022-04-28T06:34:00Z</dcterms:created>
  <dcterms:modified xsi:type="dcterms:W3CDTF">2025-06-25T07:52:03Z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3C8F2CCC4AC14DE89215DDBE74CE3C31_13</vt:lpwstr>
  </property>
  <property fmtid="{D5CDD505-2E9C-101B-9397-08002B2CF9AE}" pid="3" name="KSOProductBuildVer">
    <vt:lpwstr>2052-12.1.0.21541</vt:lpwstr>
  </property>
</Properties>
</file>