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2" r:id="rId1"/>
    <sheet name="Sheet2" sheetId="3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<sst xmlns="http://schemas.openxmlformats.org/spreadsheetml/2006/main" count="294" uniqueCount="69">
  <si>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</si>
  <si>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</si>
  <si>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</si>
  <si>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</si>
  <si>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</si>
  <si>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</si>
  <si>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</si>
  <si>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</si>
  <si>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</si>
  <si>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</si>
  <si>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</si>
  <si>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</si>
  <si>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color rgb="FFFF0000"/>
        <rFont val="Calibri"/>
        <charset val="0"/>
      </rPr>
      <t>QUANTITY</t>
    </r>
    <r>
      <rPr>
        <sz val="11"/>
        <color rgb="FFFF0000"/>
        <rFont val="宋体"/>
        <charset val="0"/>
      </rPr>
      <t>数量</t>
    </r>
  </si>
  <si>
    <r>
      <rPr>
        <sz val="11"/>
        <rFont val="Calibri"/>
        <charset val="0"/>
      </rPr>
      <t xml:space="preserve">CARTON SIZE(m) </t>
    </r>
    <r>
      <rPr>
        <sz val="11"/>
        <rFont val="宋体"/>
        <charset val="0"/>
      </rPr>
      <t>箱尺寸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</si>
  <si>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</si>
  <si>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</si>
  <si>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</si>
  <si>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</si>
  <si>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</si>
  <si>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</si>
  <si>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</si>
  <si>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</si>
  <si>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</si>
  <si>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</si>
  <si>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</si>
  <si>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</si>
  <si>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</si>
  <si>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color rgb="FFFF0000"/>
        <rFont val="Calibri"/>
        <charset val="0"/>
      </rPr>
      <t>QTY</t>
    </r>
    <r>
      <rPr>
        <sz val="11"/>
        <color rgb="FFFF0000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</si>
  <si>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</si>
  <si>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</si>
  <si>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</si>
  <si>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</si>
  <si>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</si>
  <si>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t>Kgs</t>
  </si>
  <si>
    <t>F7111AX</t>
  </si>
  <si>
    <t>1-8</t>
  </si>
  <si>
    <t>NV64 - NAVY</t>
  </si>
  <si>
    <t>TTL</t>
  </si>
  <si>
    <t>1-10</t>
  </si>
  <si>
    <t>1-9</t>
  </si>
  <si>
    <t>1-22</t>
  </si>
  <si>
    <t>红色脚唛、贴吊牌</t>
  </si>
  <si>
    <t>1-18</t>
  </si>
  <si>
    <t>红色脚唛</t>
  </si>
  <si>
    <t>1-23</t>
  </si>
  <si>
    <t>PO#目的港</t>
  </si>
  <si>
    <t>包装方式</t>
  </si>
  <si>
    <t>包装说明</t>
  </si>
  <si>
    <t>颜色</t>
  </si>
  <si>
    <t>2XL</t>
  </si>
  <si>
    <t>合计</t>
  </si>
  <si>
    <t>PO小计</t>
  </si>
  <si>
    <t>包装配比</t>
  </si>
  <si>
    <t>中包数</t>
  </si>
  <si>
    <t>2包1箱</t>
  </si>
  <si>
    <t>1包1箱</t>
  </si>
  <si>
    <t>小计</t>
  </si>
  <si>
    <t>60*40*32</t>
  </si>
  <si>
    <t>1647602
GEORGIA</t>
  </si>
  <si>
    <t>独色混码</t>
  </si>
  <si>
    <t>1:3:3:2:1:
0</t>
  </si>
  <si>
    <t>NV64-NAVY藏青</t>
  </si>
  <si>
    <t>1647601
UKRAINE</t>
  </si>
  <si>
    <t>1647600
NORTH IRAQ</t>
  </si>
  <si>
    <t>1647599
SOUTH IRAQ</t>
  </si>
  <si>
    <t>1647598
KAZAKHSTAN</t>
  </si>
  <si>
    <t>1647597
TOPTAN-5</t>
  </si>
  <si>
    <t>1647596
TOPTAN-7</t>
  </si>
  <si>
    <t>1:2:3:2:1:
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</si>
</sst>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0.00_ "/>
  </numFmts>
  <fonts count="49">
    <font>
      <sz val="10"/>
      <name val="Arial"/>
      <charset val="0"/>
    </font>
    <font>
      <b/>
      <sz val="14"/>
      <name val="宋体"/>
      <charset val="0"/>
    </font>
    <font>
      <b/>
      <sz val="14"/>
      <color rgb="FFFF0000"/>
      <name val="宋体"/>
      <charset val="0"/>
    </font>
    <font>
      <b/>
      <sz val="24"/>
      <name val="宋体"/>
      <charset val="0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宋体"/>
      <charset val="204"/>
    </font>
    <font>
      <b/>
      <sz val="14"/>
      <color rgb="FFFF0000"/>
      <name val="宋体"/>
      <charset val="134"/>
    </font>
    <font>
      <sz val="10"/>
      <name val="Calibri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6"/>
      <name val="宋体"/>
      <charset val="0"/>
    </font>
    <font>
      <b/>
      <sz val="16"/>
      <name val="Calibri"/>
      <charset val="0"/>
    </font>
    <font>
      <sz val="10"/>
      <color rgb="FFFF0000"/>
      <name val="Arial"/>
      <charset val="0"/>
    </font>
    <font>
      <sz val="10"/>
      <color rgb="FFFF0000"/>
      <name val="Arial Narrow"/>
      <charset val="0"/>
    </font>
    <font>
      <b/>
      <sz val="16"/>
      <color rgb="FFFF0000"/>
      <name val="Arial Narrow"/>
      <charset val="0"/>
    </font>
    <font>
      <sz val="12"/>
      <color rgb="FFFF0000"/>
      <name val="Calibri"/>
      <charset val="0"/>
    </font>
    <font>
      <sz val="11"/>
      <color rgb="FFFF0000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1"/>
      <color rgb="FFFF0000"/>
      <name val="宋体"/>
      <charset val="0"/>
    </font>
    <font>
      <sz val="12"/>
      <name val="宋体"/>
      <charset val="0"/>
    </font>
    <font>
      <b/>
      <sz val="12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1" fillId="0" borderId="0" xfId="49" applyFont="1" applyFill="1" applyAlignment="1">
      <alignment horizontal="center" vertical="center"/>
    </xf>
    <xf numFmtId="49" fontId="11" fillId="0" borderId="0" xfId="49" applyNumberFormat="1" applyFont="1" applyFill="1" applyAlignment="1">
      <alignment horizontal="center" vertical="center"/>
    </xf>
    <xf numFmtId="0" fontId="11" fillId="3" borderId="0" xfId="49" applyFont="1" applyFill="1" applyAlignment="1">
      <alignment horizontal="center" vertical="center"/>
    </xf>
    <xf numFmtId="49" fontId="11" fillId="3" borderId="0" xfId="49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6" fillId="3" borderId="7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178" fontId="17" fillId="0" borderId="7" xfId="0" applyNumberFormat="1" applyFont="1" applyFill="1" applyBorder="1" applyAlignment="1">
      <alignment horizontal="center" vertical="center"/>
    </xf>
    <xf numFmtId="176" fontId="17" fillId="3" borderId="7" xfId="0" applyNumberFormat="1" applyFont="1" applyFill="1" applyBorder="1" applyAlignment="1">
      <alignment horizontal="center" vertical="center"/>
    </xf>
    <xf numFmtId="176" fontId="18" fillId="0" borderId="7" xfId="0" applyNumberFormat="1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 wrapText="1"/>
    </xf>
    <xf numFmtId="0" fontId="20" fillId="0" borderId="0" xfId="49" applyFont="1" applyFill="1" applyAlignment="1">
      <alignment horizontal="center" vertical="center"/>
    </xf>
    <xf numFmtId="176" fontId="11" fillId="0" borderId="0" xfId="49" applyNumberFormat="1" applyFont="1" applyFill="1" applyAlignment="1">
      <alignment horizontal="center" vertical="center"/>
    </xf>
    <xf numFmtId="49" fontId="20" fillId="0" borderId="0" xfId="49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76" fontId="24" fillId="0" borderId="7" xfId="0" applyNumberFormat="1" applyFont="1" applyFill="1" applyBorder="1" applyAlignment="1">
      <alignment horizontal="center" vertical="center" wrapText="1"/>
    </xf>
    <xf numFmtId="176" fontId="24" fillId="0" borderId="7" xfId="0" applyNumberFormat="1" applyFont="1" applyFill="1" applyBorder="1" applyAlignment="1">
      <alignment horizontal="center" vertical="center"/>
    </xf>
    <xf numFmtId="178" fontId="14" fillId="0" borderId="7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/>
    </xf>
    <xf numFmtId="0" fontId="12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38100</xdr:colOff>
      <xdr:row>11</xdr:row>
      <xdr:rowOff>0</xdr:rowOff>
    </xdr:from>
    <xdr:ext cx="92710" cy="184785"/>
    <xdr:sp>
      <xdr:nvSpPr>
        <xdr:cNvPr id="2" name="textbox1"/>
        <xdr:cNvSpPr txBox="1"/>
      </xdr:nvSpPr>
      <xdr:spPr>
        <a:xfrm>
          <a:off x="2353310" y="6483350"/>
          <a:ext cx="92710" cy="1847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8000"/>
            </a:lnSpc>
          </a:pPr>
          <a:r>
            <a:rPr sz="400" kern="0" spc="104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1</a:t>
          </a:r>
          <a:endParaRPr lang="zh-CN" altLang="en-US" sz="4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</xdr:col>
      <xdr:colOff>38100</xdr:colOff>
      <xdr:row>10</xdr:row>
      <xdr:rowOff>171450</xdr:rowOff>
    </xdr:from>
    <xdr:ext cx="92710" cy="184785"/>
    <xdr:sp>
      <xdr:nvSpPr>
        <xdr:cNvPr id="4" name="textbox1"/>
        <xdr:cNvSpPr txBox="1"/>
      </xdr:nvSpPr>
      <xdr:spPr>
        <a:xfrm>
          <a:off x="2353310" y="6172200"/>
          <a:ext cx="92710" cy="1847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8000"/>
            </a:lnSpc>
          </a:pPr>
          <a:r>
            <a:rPr sz="400" kern="0" spc="104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1</a:t>
          </a:r>
          <a:endParaRPr lang="zh-CN" altLang="en-US" sz="4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0</xdr:col>
      <xdr:colOff>635</xdr:colOff>
      <xdr:row>12</xdr:row>
      <xdr:rowOff>114935</xdr:rowOff>
    </xdr:from>
    <xdr:to>
      <xdr:col>9</xdr:col>
      <xdr:colOff>190500</xdr:colOff>
      <xdr:row>44</xdr:row>
      <xdr:rowOff>57785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820535"/>
          <a:ext cx="9949815" cy="705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224155</xdr:colOff>
      <xdr:row>12</xdr:row>
      <xdr:rowOff>114300</xdr:rowOff>
    </xdr:from>
    <xdr:to>
      <xdr:col>27</xdr:col>
      <xdr:colOff>153035</xdr:colOff>
      <xdr:row>28</xdr:row>
      <xdr:rowOff>155575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84105" y="6819900"/>
          <a:ext cx="12944475" cy="359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48"/>
  <sheetViews>
    <sheetView tabSelected="1" zoomScale="85" zoomScaleNormal="85" zoomScaleSheetLayoutView="60" workbookViewId="0">
      <selection activeCell="B11" sqref="B11"/>
    </sheetView>
  </sheetViews>
  <sheetFormatPr defaultColWidth="9.78181818181818" defaultRowHeight="15"/>
  <cols>
    <col min="1" max="1" width="16" style="32" customWidth="1"/>
    <col min="2" max="2" width="30.1090909090909" style="32" customWidth="1"/>
    <col min="3" max="3" width="12.1090909090909" style="33" customWidth="1"/>
    <col min="4" max="4" width="13.0090909090909" style="34" customWidth="1"/>
    <col min="5" max="5" width="27.6636363636364" style="32" customWidth="1"/>
    <col min="6" max="11" width="9.10909090909091" style="32" customWidth="1"/>
    <col min="12" max="12" width="9.07272727272727" style="35" customWidth="1"/>
    <col min="13" max="13" width="9" style="32" customWidth="1"/>
    <col min="14" max="14" width="10" style="36" customWidth="1"/>
    <col min="15" max="15" width="8.66363636363636" style="32" customWidth="1"/>
    <col min="16" max="16" width="7.33636363636364" style="32" customWidth="1"/>
    <col min="17" max="17" width="8.55454545454545" style="32" customWidth="1"/>
    <col min="18" max="18" width="8.88181818181818" style="32" customWidth="1"/>
    <col min="19" max="19" width="11.9363636363636" style="32" customWidth="1"/>
    <col min="20" max="20" width="10.3363636363636" style="32" customWidth="1"/>
    <col min="21" max="21" width="10.9181818181818" style="32" customWidth="1"/>
    <col min="22" max="16384" width="9.78181818181818" style="32"/>
  </cols>
  <sheetData>
    <row r="1" s="30" customFormat="1" spans="1:20">
      <c r="A1" s="32"/>
      <c r="B1" s="32"/>
      <c r="C1" s="33"/>
      <c r="D1" s="34"/>
      <c r="E1" s="32"/>
      <c r="F1" s="32"/>
      <c r="G1" s="32"/>
      <c r="H1" s="32"/>
      <c r="I1" s="32"/>
      <c r="J1" s="32"/>
      <c r="K1" s="32"/>
      <c r="L1" s="35"/>
      <c r="M1" s="32"/>
      <c r="N1" s="36"/>
      <c r="O1" s="32"/>
      <c r="P1" s="32"/>
      <c r="Q1" s="32"/>
      <c r="R1" s="32"/>
      <c r="S1" s="32"/>
      <c r="T1" s="32"/>
    </row>
    <row r="2" s="30" customFormat="1" ht="12.5" spans="1:20">
      <c r="A2" s="37" t="s">
        <v>0</v>
      </c>
      <c r="B2" s="37"/>
      <c r="C2" s="38"/>
      <c r="D2" s="39"/>
      <c r="E2" s="37"/>
      <c r="F2" s="37"/>
      <c r="G2" s="37"/>
      <c r="H2" s="37"/>
      <c r="I2" s="37"/>
      <c r="J2" s="37"/>
      <c r="K2" s="37"/>
      <c r="L2" s="72"/>
      <c r="M2" s="37"/>
      <c r="N2" s="73"/>
      <c r="O2" s="37"/>
      <c r="P2" s="37"/>
      <c r="Q2" s="37"/>
      <c r="R2" s="37"/>
      <c r="S2" s="37"/>
      <c r="T2" s="37"/>
    </row>
    <row r="3" s="30" customFormat="1" ht="12.5" spans="1:20">
      <c r="A3" s="38" t="s">
        <v>1</v>
      </c>
      <c r="B3" s="38"/>
      <c r="C3" s="38"/>
      <c r="D3" s="40"/>
      <c r="E3" s="38"/>
      <c r="F3" s="38"/>
      <c r="G3" s="38"/>
      <c r="H3" s="38"/>
      <c r="I3" s="38"/>
      <c r="J3" s="38"/>
      <c r="K3" s="38"/>
      <c r="L3" s="74"/>
      <c r="M3" s="38"/>
      <c r="N3" s="38"/>
      <c r="O3" s="38"/>
      <c r="P3" s="38"/>
      <c r="Q3" s="38"/>
      <c r="R3" s="38"/>
      <c r="S3" s="38"/>
      <c r="T3" s="38"/>
    </row>
    <row r="4" s="30" customFormat="1" ht="13" spans="1:14">
      <c r="A4" s="97" t="s">
        <v>2</v>
      </c>
      <c r="B4" s="41"/>
      <c r="C4" s="42"/>
      <c r="D4" s="43"/>
      <c r="E4" s="41"/>
      <c r="F4" s="41"/>
      <c r="G4" s="41"/>
      <c r="H4" s="41"/>
      <c r="I4" s="41"/>
      <c r="J4" s="41"/>
      <c r="K4" s="41"/>
      <c r="L4" s="75"/>
      <c r="M4" s="41"/>
      <c r="N4" s="76"/>
    </row>
    <row r="5" s="30" customFormat="1" ht="20" spans="1:20">
      <c r="A5" s="44" t="s">
        <v>3</v>
      </c>
      <c r="B5" s="44"/>
      <c r="C5" s="45"/>
      <c r="D5" s="46"/>
      <c r="E5" s="44"/>
      <c r="F5" s="44"/>
      <c r="G5" s="44"/>
      <c r="H5" s="44"/>
      <c r="I5" s="44"/>
      <c r="J5" s="44"/>
      <c r="K5" s="44"/>
      <c r="L5" s="77"/>
      <c r="M5" s="44"/>
      <c r="N5" s="78"/>
      <c r="O5" s="44"/>
      <c r="P5" s="44"/>
      <c r="Q5" s="44"/>
      <c r="R5" s="44"/>
      <c r="S5" s="44"/>
      <c r="T5" s="44"/>
    </row>
    <row r="6" s="31" customFormat="1" ht="19.5" customHeight="1" spans="1:20">
      <c r="A6" s="32"/>
      <c r="B6" s="47"/>
      <c r="C6" s="48"/>
      <c r="D6" s="49"/>
      <c r="F6" s="47"/>
      <c r="G6" s="47"/>
      <c r="H6" s="47"/>
      <c r="I6" s="47"/>
      <c r="J6" s="47"/>
      <c r="K6" s="47"/>
      <c r="L6" s="79"/>
      <c r="M6" s="80" t="s">
        <v>4</v>
      </c>
      <c r="N6" s="80"/>
      <c r="O6" s="51"/>
      <c r="P6" s="81"/>
      <c r="Q6" s="81"/>
      <c r="R6" s="81"/>
      <c r="S6" s="81"/>
      <c r="T6" s="81"/>
    </row>
    <row r="7" s="32" customFormat="1" ht="15.5" spans="1:18">
      <c r="A7" s="50"/>
      <c r="B7" s="51"/>
      <c r="C7" s="52"/>
      <c r="D7" s="53"/>
      <c r="E7" s="51"/>
      <c r="F7" s="50"/>
      <c r="G7" s="50"/>
      <c r="H7" s="50"/>
      <c r="I7" s="50"/>
      <c r="J7" s="50"/>
      <c r="K7" s="50"/>
      <c r="L7" s="82"/>
      <c r="M7" s="51" t="s">
        <v>5</v>
      </c>
      <c r="N7" s="83"/>
      <c r="O7" s="51"/>
      <c r="P7" s="51"/>
      <c r="Q7" s="51"/>
      <c r="R7" s="83"/>
    </row>
    <row r="8" s="32" customFormat="1" ht="15.5" spans="1:21">
      <c r="A8" s="54"/>
      <c r="B8" s="55"/>
      <c r="C8" s="56"/>
      <c r="D8" s="57"/>
      <c r="E8" s="55"/>
      <c r="F8" s="54"/>
      <c r="G8" s="54"/>
      <c r="H8" s="54"/>
      <c r="I8" s="54"/>
      <c r="J8" s="54"/>
      <c r="K8" s="54"/>
      <c r="L8" s="84"/>
      <c r="M8" s="55"/>
      <c r="N8" s="54"/>
      <c r="O8" s="85" t="s">
        <v>6</v>
      </c>
      <c r="P8" s="86"/>
      <c r="Q8" s="86"/>
      <c r="R8" s="86"/>
      <c r="S8" s="86"/>
      <c r="T8" s="86"/>
      <c r="U8" s="94"/>
    </row>
    <row r="9" s="32" customFormat="1" ht="45" customHeight="1" spans="1:21">
      <c r="A9" s="58" t="s">
        <v>7</v>
      </c>
      <c r="B9" s="59" t="s">
        <v>8</v>
      </c>
      <c r="C9" s="60" t="s">
        <v>9</v>
      </c>
      <c r="D9" s="61" t="s">
        <v>10</v>
      </c>
      <c r="E9" s="59" t="s">
        <v>11</v>
      </c>
      <c r="F9" s="58"/>
      <c r="G9" s="58"/>
      <c r="H9" s="58"/>
      <c r="I9" s="58"/>
      <c r="J9" s="58"/>
      <c r="K9" s="58"/>
      <c r="L9" s="87" t="s">
        <v>12</v>
      </c>
      <c r="M9" s="64"/>
      <c r="N9" s="62"/>
      <c r="O9" s="88" t="s">
        <v>13</v>
      </c>
      <c r="P9" s="89"/>
      <c r="Q9" s="95"/>
      <c r="R9" s="59" t="s">
        <v>14</v>
      </c>
      <c r="S9" s="59" t="s">
        <v>15</v>
      </c>
      <c r="T9" s="59" t="s">
        <v>16</v>
      </c>
      <c r="U9" s="59" t="s">
        <v>17</v>
      </c>
    </row>
    <row r="10" s="32" customFormat="1" ht="65" customHeight="1" spans="1:21">
      <c r="A10" s="58"/>
      <c r="B10" s="59"/>
      <c r="C10" s="62" t="s">
        <v>18</v>
      </c>
      <c r="D10" s="63" t="s">
        <v>19</v>
      </c>
      <c r="E10" s="64" t="s">
        <v>20</v>
      </c>
      <c r="F10" s="60" t="s">
        <v>21</v>
      </c>
      <c r="G10" s="60" t="s">
        <v>22</v>
      </c>
      <c r="H10" s="60" t="s">
        <v>23</v>
      </c>
      <c r="I10" s="60" t="s">
        <v>24</v>
      </c>
      <c r="J10" s="60" t="s">
        <v>25</v>
      </c>
      <c r="K10" s="60" t="s">
        <v>26</v>
      </c>
      <c r="L10" s="90" t="s">
        <v>27</v>
      </c>
      <c r="M10" s="58" t="s">
        <v>28</v>
      </c>
      <c r="N10" s="62" t="s">
        <v>29</v>
      </c>
      <c r="O10" s="59" t="s">
        <v>30</v>
      </c>
      <c r="P10" s="59" t="s">
        <v>31</v>
      </c>
      <c r="Q10" s="59" t="s">
        <v>32</v>
      </c>
      <c r="R10" s="64" t="s">
        <v>33</v>
      </c>
      <c r="S10" s="64" t="s">
        <v>33</v>
      </c>
      <c r="T10" s="64" t="s">
        <v>33</v>
      </c>
      <c r="U10" s="64" t="s">
        <v>33</v>
      </c>
    </row>
    <row r="11" s="32" customFormat="1" ht="25" customHeight="1" spans="1:22">
      <c r="A11" s="65">
        <v>1647602</v>
      </c>
      <c r="B11" s="65" t="s">
        <v>34</v>
      </c>
      <c r="C11" s="60" t="s">
        <v>35</v>
      </c>
      <c r="D11" s="66">
        <v>18</v>
      </c>
      <c r="E11" s="67" t="s">
        <v>36</v>
      </c>
      <c r="F11" s="65">
        <v>1</v>
      </c>
      <c r="G11" s="65">
        <v>3</v>
      </c>
      <c r="H11" s="65">
        <v>3</v>
      </c>
      <c r="I11" s="65">
        <v>2</v>
      </c>
      <c r="J11" s="65">
        <v>1</v>
      </c>
      <c r="K11" s="65">
        <v>0</v>
      </c>
      <c r="L11" s="91">
        <f>SUM(F11:K11)</f>
        <v>10</v>
      </c>
      <c r="M11" s="67">
        <v>2</v>
      </c>
      <c r="N11" s="62">
        <f>L11*M11*D11</f>
        <v>360</v>
      </c>
      <c r="O11" s="92">
        <v>0.6</v>
      </c>
      <c r="P11" s="92">
        <v>0.4</v>
      </c>
      <c r="Q11" s="92">
        <v>0.32</v>
      </c>
      <c r="R11" s="65">
        <v>11.7</v>
      </c>
      <c r="S11" s="92">
        <f>R11*D11</f>
        <v>210.6</v>
      </c>
      <c r="T11" s="65">
        <v>10.7</v>
      </c>
      <c r="U11" s="92">
        <f>T11*D11</f>
        <v>192.6</v>
      </c>
      <c r="V11" s="32">
        <f>O11*P11*Q11*D11</f>
        <v>1.3824</v>
      </c>
    </row>
    <row r="12" s="32" customFormat="1" ht="25" customHeight="1" spans="1:21">
      <c r="A12" s="68" t="s">
        <v>37</v>
      </c>
      <c r="B12" s="55"/>
      <c r="C12" s="56"/>
      <c r="D12" s="69">
        <f>SUM(D11:D11)</f>
        <v>18</v>
      </c>
      <c r="E12" s="55"/>
      <c r="F12" s="55"/>
      <c r="G12" s="55"/>
      <c r="H12" s="55"/>
      <c r="I12" s="55"/>
      <c r="J12" s="55"/>
      <c r="K12" s="55"/>
      <c r="L12" s="84"/>
      <c r="M12" s="55"/>
      <c r="N12" s="93">
        <f>SUM(N11:N11)</f>
        <v>360</v>
      </c>
      <c r="O12" s="55"/>
      <c r="P12" s="55"/>
      <c r="Q12" s="55"/>
      <c r="R12" s="96"/>
      <c r="S12" s="68">
        <f>SUM(S11:S11)</f>
        <v>210.6</v>
      </c>
      <c r="T12" s="64"/>
      <c r="U12" s="68">
        <f>SUM(U11:U11)</f>
        <v>192.6</v>
      </c>
    </row>
    <row r="13" s="32" customFormat="1" spans="1:12">
      <c r="A13" s="36"/>
      <c r="D13" s="34"/>
      <c r="F13" s="36"/>
      <c r="G13" s="36"/>
      <c r="H13" s="36"/>
      <c r="I13" s="36"/>
      <c r="J13" s="36"/>
      <c r="K13" s="36"/>
      <c r="L13" s="35"/>
    </row>
    <row r="14" ht="45" customHeight="1" spans="1:21">
      <c r="A14" s="58" t="s">
        <v>7</v>
      </c>
      <c r="B14" s="59" t="s">
        <v>8</v>
      </c>
      <c r="C14" s="60" t="s">
        <v>9</v>
      </c>
      <c r="D14" s="61" t="s">
        <v>10</v>
      </c>
      <c r="E14" s="59" t="s">
        <v>11</v>
      </c>
      <c r="F14" s="58"/>
      <c r="G14" s="58"/>
      <c r="H14" s="58"/>
      <c r="I14" s="58"/>
      <c r="J14" s="58"/>
      <c r="K14" s="58"/>
      <c r="L14" s="87" t="s">
        <v>12</v>
      </c>
      <c r="M14" s="64"/>
      <c r="N14" s="62"/>
      <c r="O14" s="88" t="s">
        <v>13</v>
      </c>
      <c r="P14" s="89"/>
      <c r="Q14" s="95"/>
      <c r="R14" s="59" t="s">
        <v>14</v>
      </c>
      <c r="S14" s="59" t="s">
        <v>15</v>
      </c>
      <c r="T14" s="59" t="s">
        <v>16</v>
      </c>
      <c r="U14" s="59" t="s">
        <v>17</v>
      </c>
    </row>
    <row r="15" ht="65" customHeight="1" spans="1:21">
      <c r="A15" s="58"/>
      <c r="B15" s="59"/>
      <c r="C15" s="62" t="s">
        <v>18</v>
      </c>
      <c r="D15" s="63" t="s">
        <v>19</v>
      </c>
      <c r="E15" s="64" t="s">
        <v>20</v>
      </c>
      <c r="F15" s="60" t="s">
        <v>21</v>
      </c>
      <c r="G15" s="60" t="s">
        <v>22</v>
      </c>
      <c r="H15" s="60" t="s">
        <v>23</v>
      </c>
      <c r="I15" s="60" t="s">
        <v>24</v>
      </c>
      <c r="J15" s="60" t="s">
        <v>25</v>
      </c>
      <c r="K15" s="60" t="s">
        <v>26</v>
      </c>
      <c r="L15" s="90" t="s">
        <v>27</v>
      </c>
      <c r="M15" s="58" t="s">
        <v>28</v>
      </c>
      <c r="N15" s="62" t="s">
        <v>29</v>
      </c>
      <c r="O15" s="59" t="s">
        <v>30</v>
      </c>
      <c r="P15" s="59" t="s">
        <v>31</v>
      </c>
      <c r="Q15" s="59" t="s">
        <v>32</v>
      </c>
      <c r="R15" s="64" t="s">
        <v>33</v>
      </c>
      <c r="S15" s="64" t="s">
        <v>33</v>
      </c>
      <c r="T15" s="64" t="s">
        <v>33</v>
      </c>
      <c r="U15" s="64" t="s">
        <v>33</v>
      </c>
    </row>
    <row r="16" ht="25" customHeight="1" spans="1:22">
      <c r="A16" s="65">
        <v>1647601</v>
      </c>
      <c r="B16" s="65" t="s">
        <v>34</v>
      </c>
      <c r="C16" s="60" t="s">
        <v>38</v>
      </c>
      <c r="D16" s="66">
        <v>22</v>
      </c>
      <c r="E16" s="67" t="s">
        <v>36</v>
      </c>
      <c r="F16" s="65">
        <v>1</v>
      </c>
      <c r="G16" s="65">
        <v>3</v>
      </c>
      <c r="H16" s="65">
        <v>3</v>
      </c>
      <c r="I16" s="65">
        <v>2</v>
      </c>
      <c r="J16" s="65">
        <v>1</v>
      </c>
      <c r="K16" s="65">
        <v>0</v>
      </c>
      <c r="L16" s="91">
        <f>SUM(F16:K16)</f>
        <v>10</v>
      </c>
      <c r="M16" s="67">
        <v>2</v>
      </c>
      <c r="N16" s="62">
        <f>L16*M16*D16</f>
        <v>440</v>
      </c>
      <c r="O16" s="92">
        <v>0.6</v>
      </c>
      <c r="P16" s="92">
        <v>0.4</v>
      </c>
      <c r="Q16" s="92">
        <v>0.32</v>
      </c>
      <c r="R16" s="65">
        <v>11.7</v>
      </c>
      <c r="S16" s="92">
        <f>R16*D16</f>
        <v>257.4</v>
      </c>
      <c r="T16" s="65">
        <v>10.7</v>
      </c>
      <c r="U16" s="92">
        <f>T16*D16</f>
        <v>235.4</v>
      </c>
      <c r="V16" s="32">
        <f>O16*P16*Q16*D16</f>
        <v>1.6896</v>
      </c>
    </row>
    <row r="17" ht="25" customHeight="1" spans="1:21">
      <c r="A17" s="68" t="s">
        <v>37</v>
      </c>
      <c r="B17" s="55"/>
      <c r="C17" s="56"/>
      <c r="D17" s="69">
        <f>SUM(D16:D16)</f>
        <v>22</v>
      </c>
      <c r="E17" s="55"/>
      <c r="F17" s="55"/>
      <c r="G17" s="55"/>
      <c r="H17" s="55"/>
      <c r="I17" s="55"/>
      <c r="J17" s="55"/>
      <c r="K17" s="55"/>
      <c r="L17" s="84"/>
      <c r="M17" s="55"/>
      <c r="N17" s="93">
        <f>SUM(N16:N16)</f>
        <v>440</v>
      </c>
      <c r="O17" s="55"/>
      <c r="P17" s="55"/>
      <c r="Q17" s="55"/>
      <c r="R17" s="96"/>
      <c r="S17" s="68">
        <f>SUM(S16:S16)</f>
        <v>257.4</v>
      </c>
      <c r="T17" s="64"/>
      <c r="U17" s="68">
        <f>SUM(U16:U16)</f>
        <v>235.4</v>
      </c>
    </row>
    <row r="18" ht="25" customHeight="1"/>
    <row r="19" ht="45" customHeight="1" spans="1:21">
      <c r="A19" s="58" t="s">
        <v>7</v>
      </c>
      <c r="B19" s="59" t="s">
        <v>8</v>
      </c>
      <c r="C19" s="60" t="s">
        <v>9</v>
      </c>
      <c r="D19" s="61" t="s">
        <v>10</v>
      </c>
      <c r="E19" s="59" t="s">
        <v>11</v>
      </c>
      <c r="F19" s="58"/>
      <c r="G19" s="58"/>
      <c r="H19" s="58"/>
      <c r="I19" s="58"/>
      <c r="J19" s="58"/>
      <c r="K19" s="58"/>
      <c r="L19" s="87" t="s">
        <v>12</v>
      </c>
      <c r="M19" s="64"/>
      <c r="N19" s="62"/>
      <c r="O19" s="88" t="s">
        <v>13</v>
      </c>
      <c r="P19" s="89"/>
      <c r="Q19" s="95"/>
      <c r="R19" s="59" t="s">
        <v>14</v>
      </c>
      <c r="S19" s="59" t="s">
        <v>15</v>
      </c>
      <c r="T19" s="59" t="s">
        <v>16</v>
      </c>
      <c r="U19" s="59" t="s">
        <v>17</v>
      </c>
    </row>
    <row r="20" ht="65" customHeight="1" spans="1:21">
      <c r="A20" s="58"/>
      <c r="B20" s="59"/>
      <c r="C20" s="62" t="s">
        <v>18</v>
      </c>
      <c r="D20" s="63" t="s">
        <v>19</v>
      </c>
      <c r="E20" s="64" t="s">
        <v>20</v>
      </c>
      <c r="F20" s="60" t="s">
        <v>21</v>
      </c>
      <c r="G20" s="60" t="s">
        <v>22</v>
      </c>
      <c r="H20" s="60" t="s">
        <v>23</v>
      </c>
      <c r="I20" s="60" t="s">
        <v>24</v>
      </c>
      <c r="J20" s="60" t="s">
        <v>25</v>
      </c>
      <c r="K20" s="60" t="s">
        <v>26</v>
      </c>
      <c r="L20" s="90" t="s">
        <v>27</v>
      </c>
      <c r="M20" s="58" t="s">
        <v>28</v>
      </c>
      <c r="N20" s="62" t="s">
        <v>29</v>
      </c>
      <c r="O20" s="59" t="s">
        <v>30</v>
      </c>
      <c r="P20" s="59" t="s">
        <v>31</v>
      </c>
      <c r="Q20" s="59" t="s">
        <v>32</v>
      </c>
      <c r="R20" s="64" t="s">
        <v>33</v>
      </c>
      <c r="S20" s="64" t="s">
        <v>33</v>
      </c>
      <c r="T20" s="64" t="s">
        <v>33</v>
      </c>
      <c r="U20" s="64" t="s">
        <v>33</v>
      </c>
    </row>
    <row r="21" ht="25" customHeight="1" spans="1:22">
      <c r="A21" s="65">
        <v>1647600</v>
      </c>
      <c r="B21" s="65" t="s">
        <v>34</v>
      </c>
      <c r="C21" s="60" t="s">
        <v>39</v>
      </c>
      <c r="D21" s="66">
        <v>20</v>
      </c>
      <c r="E21" s="67" t="s">
        <v>36</v>
      </c>
      <c r="F21" s="65">
        <v>1</v>
      </c>
      <c r="G21" s="65">
        <v>3</v>
      </c>
      <c r="H21" s="65">
        <v>3</v>
      </c>
      <c r="I21" s="65">
        <v>2</v>
      </c>
      <c r="J21" s="65">
        <v>1</v>
      </c>
      <c r="K21" s="65">
        <v>0</v>
      </c>
      <c r="L21" s="91">
        <f>SUM(F21:K21)</f>
        <v>10</v>
      </c>
      <c r="M21" s="67">
        <v>2</v>
      </c>
      <c r="N21" s="62">
        <f>L21*M21*D21</f>
        <v>400</v>
      </c>
      <c r="O21" s="92">
        <v>0.6</v>
      </c>
      <c r="P21" s="92">
        <v>0.4</v>
      </c>
      <c r="Q21" s="92">
        <v>0.32</v>
      </c>
      <c r="R21" s="65">
        <v>11.7</v>
      </c>
      <c r="S21" s="92">
        <f>R21*D21</f>
        <v>234</v>
      </c>
      <c r="T21" s="65">
        <v>10.7</v>
      </c>
      <c r="U21" s="92">
        <f>T21*D21</f>
        <v>214</v>
      </c>
      <c r="V21" s="32">
        <f>O21*P21*Q21*D21</f>
        <v>1.536</v>
      </c>
    </row>
    <row r="22" ht="25" customHeight="1" spans="1:21">
      <c r="A22" s="68" t="s">
        <v>37</v>
      </c>
      <c r="B22" s="55"/>
      <c r="C22" s="56"/>
      <c r="D22" s="69">
        <f>SUM(D21:D21)</f>
        <v>20</v>
      </c>
      <c r="E22" s="55"/>
      <c r="F22" s="55"/>
      <c r="G22" s="55"/>
      <c r="H22" s="55"/>
      <c r="I22" s="55"/>
      <c r="J22" s="55"/>
      <c r="K22" s="55"/>
      <c r="L22" s="84"/>
      <c r="M22" s="55"/>
      <c r="N22" s="93">
        <f>SUM(N21:N21)</f>
        <v>400</v>
      </c>
      <c r="O22" s="55"/>
      <c r="P22" s="55"/>
      <c r="Q22" s="55"/>
      <c r="R22" s="96"/>
      <c r="S22" s="68">
        <f>SUM(S21:S21)</f>
        <v>234</v>
      </c>
      <c r="T22" s="64"/>
      <c r="U22" s="68">
        <f>SUM(U21:U21)</f>
        <v>214</v>
      </c>
    </row>
    <row r="23" ht="25" customHeight="1"/>
    <row r="24" ht="45" customHeight="1" spans="1:21">
      <c r="A24" s="58" t="s">
        <v>7</v>
      </c>
      <c r="B24" s="59" t="s">
        <v>8</v>
      </c>
      <c r="C24" s="60" t="s">
        <v>9</v>
      </c>
      <c r="D24" s="61" t="s">
        <v>10</v>
      </c>
      <c r="E24" s="59" t="s">
        <v>11</v>
      </c>
      <c r="F24" s="58"/>
      <c r="G24" s="58"/>
      <c r="H24" s="58"/>
      <c r="I24" s="58"/>
      <c r="J24" s="58"/>
      <c r="K24" s="58"/>
      <c r="L24" s="87" t="s">
        <v>12</v>
      </c>
      <c r="M24" s="64"/>
      <c r="N24" s="62"/>
      <c r="O24" s="88" t="s">
        <v>13</v>
      </c>
      <c r="P24" s="89"/>
      <c r="Q24" s="95"/>
      <c r="R24" s="59" t="s">
        <v>14</v>
      </c>
      <c r="S24" s="59" t="s">
        <v>15</v>
      </c>
      <c r="T24" s="59" t="s">
        <v>16</v>
      </c>
      <c r="U24" s="59" t="s">
        <v>17</v>
      </c>
    </row>
    <row r="25" ht="65" customHeight="1" spans="1:21">
      <c r="A25" s="58"/>
      <c r="B25" s="59"/>
      <c r="C25" s="62" t="s">
        <v>18</v>
      </c>
      <c r="D25" s="63" t="s">
        <v>19</v>
      </c>
      <c r="E25" s="64" t="s">
        <v>20</v>
      </c>
      <c r="F25" s="60" t="s">
        <v>21</v>
      </c>
      <c r="G25" s="60" t="s">
        <v>22</v>
      </c>
      <c r="H25" s="60" t="s">
        <v>23</v>
      </c>
      <c r="I25" s="60" t="s">
        <v>24</v>
      </c>
      <c r="J25" s="60" t="s">
        <v>25</v>
      </c>
      <c r="K25" s="60" t="s">
        <v>26</v>
      </c>
      <c r="L25" s="90" t="s">
        <v>27</v>
      </c>
      <c r="M25" s="58" t="s">
        <v>28</v>
      </c>
      <c r="N25" s="62" t="s">
        <v>29</v>
      </c>
      <c r="O25" s="59" t="s">
        <v>30</v>
      </c>
      <c r="P25" s="59" t="s">
        <v>31</v>
      </c>
      <c r="Q25" s="59" t="s">
        <v>32</v>
      </c>
      <c r="R25" s="64" t="s">
        <v>33</v>
      </c>
      <c r="S25" s="64" t="s">
        <v>33</v>
      </c>
      <c r="T25" s="64" t="s">
        <v>33</v>
      </c>
      <c r="U25" s="64" t="s">
        <v>33</v>
      </c>
    </row>
    <row r="26" ht="25" customHeight="1" spans="1:22">
      <c r="A26" s="65">
        <v>1647599</v>
      </c>
      <c r="B26" s="65" t="s">
        <v>34</v>
      </c>
      <c r="C26" s="60" t="s">
        <v>38</v>
      </c>
      <c r="D26" s="66">
        <v>20</v>
      </c>
      <c r="E26" s="67" t="s">
        <v>36</v>
      </c>
      <c r="F26" s="65">
        <v>1</v>
      </c>
      <c r="G26" s="65">
        <v>3</v>
      </c>
      <c r="H26" s="65">
        <v>3</v>
      </c>
      <c r="I26" s="65">
        <v>2</v>
      </c>
      <c r="J26" s="65">
        <v>1</v>
      </c>
      <c r="K26" s="65">
        <v>0</v>
      </c>
      <c r="L26" s="91">
        <f>SUM(F26:K26)</f>
        <v>10</v>
      </c>
      <c r="M26" s="67">
        <v>2</v>
      </c>
      <c r="N26" s="62">
        <f>L26*M26*D26</f>
        <v>400</v>
      </c>
      <c r="O26" s="92">
        <v>0.6</v>
      </c>
      <c r="P26" s="92">
        <v>0.4</v>
      </c>
      <c r="Q26" s="92">
        <v>0.32</v>
      </c>
      <c r="R26" s="65">
        <v>11.7</v>
      </c>
      <c r="S26" s="92">
        <f>R26*D26</f>
        <v>234</v>
      </c>
      <c r="T26" s="65">
        <v>10.7</v>
      </c>
      <c r="U26" s="92">
        <f>T26*D26</f>
        <v>214</v>
      </c>
      <c r="V26" s="32">
        <f>O26*P26*Q26*D26</f>
        <v>1.536</v>
      </c>
    </row>
    <row r="27" ht="25" customHeight="1" spans="1:21">
      <c r="A27" s="68" t="s">
        <v>37</v>
      </c>
      <c r="B27" s="55"/>
      <c r="C27" s="56"/>
      <c r="D27" s="69">
        <f>SUM(D26:D26)</f>
        <v>20</v>
      </c>
      <c r="E27" s="55"/>
      <c r="F27" s="55"/>
      <c r="G27" s="55"/>
      <c r="H27" s="55"/>
      <c r="I27" s="55"/>
      <c r="J27" s="55"/>
      <c r="K27" s="55"/>
      <c r="L27" s="84"/>
      <c r="M27" s="55"/>
      <c r="N27" s="93">
        <f>SUM(N26:N26)</f>
        <v>400</v>
      </c>
      <c r="O27" s="55"/>
      <c r="P27" s="55"/>
      <c r="Q27" s="55"/>
      <c r="R27" s="96"/>
      <c r="S27" s="68">
        <f>SUM(S26:S26)</f>
        <v>234</v>
      </c>
      <c r="T27" s="64"/>
      <c r="U27" s="68">
        <f>SUM(U26:U26)</f>
        <v>214</v>
      </c>
    </row>
    <row r="28" ht="25" customHeight="1"/>
    <row r="29" ht="45" customHeight="1" spans="1:21">
      <c r="A29" s="58" t="s">
        <v>7</v>
      </c>
      <c r="B29" s="59" t="s">
        <v>8</v>
      </c>
      <c r="C29" s="60" t="s">
        <v>9</v>
      </c>
      <c r="D29" s="61" t="s">
        <v>10</v>
      </c>
      <c r="E29" s="59" t="s">
        <v>11</v>
      </c>
      <c r="F29" s="58"/>
      <c r="G29" s="58"/>
      <c r="H29" s="58"/>
      <c r="I29" s="58"/>
      <c r="J29" s="58"/>
      <c r="K29" s="58"/>
      <c r="L29" s="87" t="s">
        <v>12</v>
      </c>
      <c r="M29" s="64"/>
      <c r="N29" s="62"/>
      <c r="O29" s="88" t="s">
        <v>13</v>
      </c>
      <c r="P29" s="89"/>
      <c r="Q29" s="95"/>
      <c r="R29" s="59" t="s">
        <v>14</v>
      </c>
      <c r="S29" s="59" t="s">
        <v>15</v>
      </c>
      <c r="T29" s="59" t="s">
        <v>16</v>
      </c>
      <c r="U29" s="59" t="s">
        <v>17</v>
      </c>
    </row>
    <row r="30" ht="65" customHeight="1" spans="1:21">
      <c r="A30" s="58"/>
      <c r="B30" s="59"/>
      <c r="C30" s="62" t="s">
        <v>18</v>
      </c>
      <c r="D30" s="63" t="s">
        <v>19</v>
      </c>
      <c r="E30" s="64" t="s">
        <v>20</v>
      </c>
      <c r="F30" s="60" t="s">
        <v>21</v>
      </c>
      <c r="G30" s="60" t="s">
        <v>22</v>
      </c>
      <c r="H30" s="60" t="s">
        <v>23</v>
      </c>
      <c r="I30" s="60" t="s">
        <v>24</v>
      </c>
      <c r="J30" s="60" t="s">
        <v>25</v>
      </c>
      <c r="K30" s="60" t="s">
        <v>26</v>
      </c>
      <c r="L30" s="90" t="s">
        <v>27</v>
      </c>
      <c r="M30" s="58" t="s">
        <v>28</v>
      </c>
      <c r="N30" s="62" t="s">
        <v>29</v>
      </c>
      <c r="O30" s="59" t="s">
        <v>30</v>
      </c>
      <c r="P30" s="59" t="s">
        <v>31</v>
      </c>
      <c r="Q30" s="59" t="s">
        <v>32</v>
      </c>
      <c r="R30" s="64" t="s">
        <v>33</v>
      </c>
      <c r="S30" s="64" t="s">
        <v>33</v>
      </c>
      <c r="T30" s="64" t="s">
        <v>33</v>
      </c>
      <c r="U30" s="64" t="s">
        <v>33</v>
      </c>
    </row>
    <row r="31" ht="25" customHeight="1" spans="1:22">
      <c r="A31" s="65">
        <v>1647598</v>
      </c>
      <c r="B31" s="65" t="s">
        <v>34</v>
      </c>
      <c r="C31" s="60" t="s">
        <v>40</v>
      </c>
      <c r="D31" s="66">
        <v>46</v>
      </c>
      <c r="E31" s="67" t="s">
        <v>36</v>
      </c>
      <c r="F31" s="65">
        <v>1</v>
      </c>
      <c r="G31" s="65">
        <v>3</v>
      </c>
      <c r="H31" s="65">
        <v>3</v>
      </c>
      <c r="I31" s="65">
        <v>2</v>
      </c>
      <c r="J31" s="65">
        <v>1</v>
      </c>
      <c r="K31" s="65">
        <v>0</v>
      </c>
      <c r="L31" s="91">
        <f>SUM(F31:K31)</f>
        <v>10</v>
      </c>
      <c r="M31" s="67">
        <v>2</v>
      </c>
      <c r="N31" s="62">
        <f>L31*M31*D31</f>
        <v>920</v>
      </c>
      <c r="O31" s="92">
        <v>0.6</v>
      </c>
      <c r="P31" s="92">
        <v>0.4</v>
      </c>
      <c r="Q31" s="92">
        <v>0.32</v>
      </c>
      <c r="R31" s="65">
        <v>11.7</v>
      </c>
      <c r="S31" s="92">
        <f>R31*D31</f>
        <v>538.2</v>
      </c>
      <c r="T31" s="65">
        <v>10.7</v>
      </c>
      <c r="U31" s="92">
        <f>T31*D31</f>
        <v>492.2</v>
      </c>
      <c r="V31" s="32">
        <f>O31*P31*Q31*D31</f>
        <v>3.5328</v>
      </c>
    </row>
    <row r="32" ht="25" customHeight="1" spans="1:21">
      <c r="A32" s="68" t="s">
        <v>37</v>
      </c>
      <c r="B32" s="55"/>
      <c r="C32" s="56"/>
      <c r="D32" s="69">
        <f>SUM(D31:D31)</f>
        <v>46</v>
      </c>
      <c r="E32" s="55"/>
      <c r="F32" s="55"/>
      <c r="G32" s="55"/>
      <c r="H32" s="55"/>
      <c r="I32" s="55"/>
      <c r="J32" s="55"/>
      <c r="K32" s="55"/>
      <c r="L32" s="84"/>
      <c r="M32" s="55"/>
      <c r="N32" s="93">
        <f>SUM(N31:N31)</f>
        <v>920</v>
      </c>
      <c r="O32" s="55"/>
      <c r="P32" s="55"/>
      <c r="Q32" s="55"/>
      <c r="R32" s="96"/>
      <c r="S32" s="68">
        <f>SUM(S31:S31)</f>
        <v>538.2</v>
      </c>
      <c r="T32" s="64"/>
      <c r="U32" s="68">
        <f>SUM(U31:U31)</f>
        <v>492.2</v>
      </c>
    </row>
    <row r="33" ht="25" customHeight="1"/>
    <row r="34" ht="45" customHeight="1" spans="1:21">
      <c r="A34" s="58" t="s">
        <v>7</v>
      </c>
      <c r="B34" s="59" t="s">
        <v>8</v>
      </c>
      <c r="C34" s="60" t="s">
        <v>9</v>
      </c>
      <c r="D34" s="61" t="s">
        <v>10</v>
      </c>
      <c r="E34" s="59" t="s">
        <v>11</v>
      </c>
      <c r="F34" s="70" t="s">
        <v>41</v>
      </c>
      <c r="G34" s="71"/>
      <c r="H34" s="71"/>
      <c r="I34" s="71"/>
      <c r="J34" s="71"/>
      <c r="K34" s="71"/>
      <c r="L34" s="87" t="s">
        <v>12</v>
      </c>
      <c r="M34" s="64"/>
      <c r="N34" s="62"/>
      <c r="O34" s="88" t="s">
        <v>13</v>
      </c>
      <c r="P34" s="89"/>
      <c r="Q34" s="95"/>
      <c r="R34" s="59" t="s">
        <v>14</v>
      </c>
      <c r="S34" s="59" t="s">
        <v>15</v>
      </c>
      <c r="T34" s="59" t="s">
        <v>16</v>
      </c>
      <c r="U34" s="59" t="s">
        <v>17</v>
      </c>
    </row>
    <row r="35" ht="65" customHeight="1" spans="1:21">
      <c r="A35" s="58"/>
      <c r="B35" s="59"/>
      <c r="C35" s="62" t="s">
        <v>18</v>
      </c>
      <c r="D35" s="63" t="s">
        <v>19</v>
      </c>
      <c r="E35" s="64" t="s">
        <v>20</v>
      </c>
      <c r="F35" s="60" t="s">
        <v>21</v>
      </c>
      <c r="G35" s="60" t="s">
        <v>22</v>
      </c>
      <c r="H35" s="60" t="s">
        <v>23</v>
      </c>
      <c r="I35" s="60" t="s">
        <v>24</v>
      </c>
      <c r="J35" s="60" t="s">
        <v>25</v>
      </c>
      <c r="K35" s="60" t="s">
        <v>26</v>
      </c>
      <c r="L35" s="90" t="s">
        <v>27</v>
      </c>
      <c r="M35" s="58" t="s">
        <v>28</v>
      </c>
      <c r="N35" s="62" t="s">
        <v>29</v>
      </c>
      <c r="O35" s="59" t="s">
        <v>30</v>
      </c>
      <c r="P35" s="59" t="s">
        <v>31</v>
      </c>
      <c r="Q35" s="59" t="s">
        <v>32</v>
      </c>
      <c r="R35" s="64" t="s">
        <v>33</v>
      </c>
      <c r="S35" s="64" t="s">
        <v>33</v>
      </c>
      <c r="T35" s="64" t="s">
        <v>33</v>
      </c>
      <c r="U35" s="64" t="s">
        <v>33</v>
      </c>
    </row>
    <row r="36" ht="25" customHeight="1" spans="1:22">
      <c r="A36" s="65">
        <v>1647597</v>
      </c>
      <c r="B36" s="65" t="s">
        <v>34</v>
      </c>
      <c r="C36" s="60" t="s">
        <v>42</v>
      </c>
      <c r="D36" s="66">
        <v>38</v>
      </c>
      <c r="E36" s="67" t="s">
        <v>36</v>
      </c>
      <c r="F36" s="65">
        <v>1</v>
      </c>
      <c r="G36" s="65">
        <v>3</v>
      </c>
      <c r="H36" s="65">
        <v>3</v>
      </c>
      <c r="I36" s="65">
        <v>2</v>
      </c>
      <c r="J36" s="65">
        <v>1</v>
      </c>
      <c r="K36" s="65">
        <v>0</v>
      </c>
      <c r="L36" s="91">
        <f>SUM(F36:K36)</f>
        <v>10</v>
      </c>
      <c r="M36" s="67">
        <v>2</v>
      </c>
      <c r="N36" s="62">
        <f>L36*M36*D36</f>
        <v>760</v>
      </c>
      <c r="O36" s="92">
        <v>0.6</v>
      </c>
      <c r="P36" s="92">
        <v>0.4</v>
      </c>
      <c r="Q36" s="92">
        <v>0.32</v>
      </c>
      <c r="R36" s="65">
        <v>11.7</v>
      </c>
      <c r="S36" s="92">
        <f>R36*D36</f>
        <v>444.6</v>
      </c>
      <c r="T36" s="65">
        <v>10.7</v>
      </c>
      <c r="U36" s="92">
        <f>T36*D36</f>
        <v>406.6</v>
      </c>
      <c r="V36" s="32">
        <f>O36*P36*Q36*D36</f>
        <v>2.9184</v>
      </c>
    </row>
    <row r="37" ht="25" customHeight="1" spans="1:21">
      <c r="A37" s="68" t="s">
        <v>37</v>
      </c>
      <c r="B37" s="55"/>
      <c r="C37" s="56"/>
      <c r="D37" s="69">
        <f>SUM(D36:D36)</f>
        <v>38</v>
      </c>
      <c r="E37" s="55"/>
      <c r="F37" s="55"/>
      <c r="G37" s="55"/>
      <c r="H37" s="55"/>
      <c r="I37" s="55"/>
      <c r="J37" s="55"/>
      <c r="K37" s="55"/>
      <c r="L37" s="84"/>
      <c r="M37" s="55"/>
      <c r="N37" s="93">
        <f>SUM(N36:N36)</f>
        <v>760</v>
      </c>
      <c r="O37" s="55"/>
      <c r="P37" s="55"/>
      <c r="Q37" s="55"/>
      <c r="R37" s="96"/>
      <c r="S37" s="68">
        <f>SUM(S36:S36)</f>
        <v>444.6</v>
      </c>
      <c r="T37" s="64"/>
      <c r="U37" s="68">
        <f>SUM(U36:U36)</f>
        <v>406.6</v>
      </c>
    </row>
    <row r="38" ht="25" customHeight="1"/>
    <row r="39" ht="45" customHeight="1" spans="1:21">
      <c r="A39" s="58" t="s">
        <v>7</v>
      </c>
      <c r="B39" s="59" t="s">
        <v>8</v>
      </c>
      <c r="C39" s="60" t="s">
        <v>9</v>
      </c>
      <c r="D39" s="61" t="s">
        <v>10</v>
      </c>
      <c r="E39" s="59" t="s">
        <v>11</v>
      </c>
      <c r="F39" s="70" t="s">
        <v>43</v>
      </c>
      <c r="G39" s="71"/>
      <c r="H39" s="71"/>
      <c r="I39" s="71"/>
      <c r="J39" s="71"/>
      <c r="K39" s="71"/>
      <c r="L39" s="87" t="s">
        <v>12</v>
      </c>
      <c r="M39" s="64"/>
      <c r="N39" s="62"/>
      <c r="O39" s="88" t="s">
        <v>13</v>
      </c>
      <c r="P39" s="89"/>
      <c r="Q39" s="95"/>
      <c r="R39" s="59" t="s">
        <v>14</v>
      </c>
      <c r="S39" s="59" t="s">
        <v>15</v>
      </c>
      <c r="T39" s="59" t="s">
        <v>16</v>
      </c>
      <c r="U39" s="59" t="s">
        <v>17</v>
      </c>
    </row>
    <row r="40" ht="65" customHeight="1" spans="1:21">
      <c r="A40" s="58"/>
      <c r="B40" s="59"/>
      <c r="C40" s="62" t="s">
        <v>18</v>
      </c>
      <c r="D40" s="63" t="s">
        <v>19</v>
      </c>
      <c r="E40" s="64" t="s">
        <v>20</v>
      </c>
      <c r="F40" s="60" t="s">
        <v>21</v>
      </c>
      <c r="G40" s="60" t="s">
        <v>22</v>
      </c>
      <c r="H40" s="60" t="s">
        <v>23</v>
      </c>
      <c r="I40" s="60" t="s">
        <v>24</v>
      </c>
      <c r="J40" s="60" t="s">
        <v>25</v>
      </c>
      <c r="K40" s="60" t="s">
        <v>26</v>
      </c>
      <c r="L40" s="90" t="s">
        <v>27</v>
      </c>
      <c r="M40" s="58" t="s">
        <v>28</v>
      </c>
      <c r="N40" s="62" t="s">
        <v>29</v>
      </c>
      <c r="O40" s="59" t="s">
        <v>30</v>
      </c>
      <c r="P40" s="59" t="s">
        <v>31</v>
      </c>
      <c r="Q40" s="59" t="s">
        <v>32</v>
      </c>
      <c r="R40" s="64" t="s">
        <v>33</v>
      </c>
      <c r="S40" s="64" t="s">
        <v>33</v>
      </c>
      <c r="T40" s="64" t="s">
        <v>33</v>
      </c>
      <c r="U40" s="64" t="s">
        <v>33</v>
      </c>
    </row>
    <row r="41" ht="25" customHeight="1" spans="1:22">
      <c r="A41" s="65">
        <v>1647596</v>
      </c>
      <c r="B41" s="65" t="s">
        <v>34</v>
      </c>
      <c r="C41" s="60" t="s">
        <v>44</v>
      </c>
      <c r="D41" s="66">
        <v>48</v>
      </c>
      <c r="E41" s="67" t="s">
        <v>36</v>
      </c>
      <c r="F41" s="65">
        <v>1</v>
      </c>
      <c r="G41" s="65">
        <v>2</v>
      </c>
      <c r="H41" s="65">
        <v>3</v>
      </c>
      <c r="I41" s="65">
        <v>2</v>
      </c>
      <c r="J41" s="65">
        <v>1</v>
      </c>
      <c r="K41" s="65">
        <v>1</v>
      </c>
      <c r="L41" s="91">
        <f>SUM(F41:K41)</f>
        <v>10</v>
      </c>
      <c r="M41" s="67">
        <v>2</v>
      </c>
      <c r="N41" s="62">
        <f>L41*M41*D41</f>
        <v>960</v>
      </c>
      <c r="O41" s="92">
        <v>0.6</v>
      </c>
      <c r="P41" s="92">
        <v>0.4</v>
      </c>
      <c r="Q41" s="92">
        <v>0.32</v>
      </c>
      <c r="R41" s="65">
        <v>11.7</v>
      </c>
      <c r="S41" s="92">
        <f>R41*D41</f>
        <v>561.6</v>
      </c>
      <c r="T41" s="65">
        <v>10.7</v>
      </c>
      <c r="U41" s="92">
        <f>T41*D41</f>
        <v>513.6</v>
      </c>
      <c r="V41" s="32">
        <f>O41*P41*Q41*D41</f>
        <v>3.6864</v>
      </c>
    </row>
    <row r="42" ht="25" customHeight="1" spans="1:21">
      <c r="A42" s="68" t="s">
        <v>37</v>
      </c>
      <c r="B42" s="55"/>
      <c r="C42" s="56"/>
      <c r="D42" s="69">
        <f>SUM(D41:D41)</f>
        <v>48</v>
      </c>
      <c r="E42" s="55"/>
      <c r="F42" s="55"/>
      <c r="G42" s="55"/>
      <c r="H42" s="55"/>
      <c r="I42" s="55"/>
      <c r="J42" s="55"/>
      <c r="K42" s="55"/>
      <c r="L42" s="84"/>
      <c r="M42" s="55"/>
      <c r="N42" s="93">
        <f>SUM(N41:N41)</f>
        <v>960</v>
      </c>
      <c r="O42" s="55"/>
      <c r="P42" s="55"/>
      <c r="Q42" s="55"/>
      <c r="R42" s="96"/>
      <c r="S42" s="68">
        <f>SUM(S41:S41)</f>
        <v>561.6</v>
      </c>
      <c r="T42" s="64"/>
      <c r="U42" s="68">
        <f>SUM(U41:U41)</f>
        <v>513.6</v>
      </c>
    </row>
    <row r="43" ht="25" customHeight="1"/>
    <row r="44" ht="25" customHeight="1"/>
    <row r="45" ht="25" customHeight="1"/>
    <row r="46" ht="25" customHeight="1"/>
    <row r="47" ht="25" customHeight="1"/>
    <row r="48" ht="25" customHeight="1"/>
  </sheetData>
  <mergeCells count="63">
    <mergeCell ref="A1:T1"/>
    <mergeCell ref="A2:T2"/>
    <mergeCell ref="A3:T3"/>
    <mergeCell ref="A5:T5"/>
    <mergeCell ref="B7:E7"/>
    <mergeCell ref="A8:N8"/>
    <mergeCell ref="O8:U8"/>
    <mergeCell ref="F9:K9"/>
    <mergeCell ref="L9:N9"/>
    <mergeCell ref="O9:Q9"/>
    <mergeCell ref="B12:C12"/>
    <mergeCell ref="E12:M12"/>
    <mergeCell ref="O12:Q12"/>
    <mergeCell ref="F14:K14"/>
    <mergeCell ref="L14:N14"/>
    <mergeCell ref="O14:Q14"/>
    <mergeCell ref="B17:C17"/>
    <mergeCell ref="E17:M17"/>
    <mergeCell ref="O17:Q17"/>
    <mergeCell ref="F19:K19"/>
    <mergeCell ref="L19:N19"/>
    <mergeCell ref="O19:Q19"/>
    <mergeCell ref="B22:C22"/>
    <mergeCell ref="E22:M22"/>
    <mergeCell ref="O22:Q22"/>
    <mergeCell ref="F24:K24"/>
    <mergeCell ref="L24:N24"/>
    <mergeCell ref="O24:Q24"/>
    <mergeCell ref="B27:C27"/>
    <mergeCell ref="E27:M27"/>
    <mergeCell ref="O27:Q27"/>
    <mergeCell ref="F29:K29"/>
    <mergeCell ref="L29:N29"/>
    <mergeCell ref="O29:Q29"/>
    <mergeCell ref="B32:C32"/>
    <mergeCell ref="E32:M32"/>
    <mergeCell ref="O32:Q32"/>
    <mergeCell ref="F34:K34"/>
    <mergeCell ref="L34:N34"/>
    <mergeCell ref="O34:Q34"/>
    <mergeCell ref="B37:C37"/>
    <mergeCell ref="E37:M37"/>
    <mergeCell ref="O37:Q37"/>
    <mergeCell ref="F39:K39"/>
    <mergeCell ref="L39:N39"/>
    <mergeCell ref="O39:Q39"/>
    <mergeCell ref="B42:C42"/>
    <mergeCell ref="E42:M42"/>
    <mergeCell ref="O42:Q42"/>
    <mergeCell ref="A9:A10"/>
    <mergeCell ref="A14:A15"/>
    <mergeCell ref="A19:A20"/>
    <mergeCell ref="A24:A25"/>
    <mergeCell ref="A29:A30"/>
    <mergeCell ref="A34:A35"/>
    <mergeCell ref="A39:A40"/>
    <mergeCell ref="B9:B10"/>
    <mergeCell ref="B14:B15"/>
    <mergeCell ref="B19:B20"/>
    <mergeCell ref="B24:B25"/>
    <mergeCell ref="B29:B30"/>
    <mergeCell ref="B34:B35"/>
    <mergeCell ref="B39:B40"/>
  </mergeCells>
  <pageMargins left="0.550694444444444" right="0.0381944444444444" top="0.118055555555556" bottom="0" header="0.5" footer="0.5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zoomScale="70" zoomScaleNormal="70" workbookViewId="0">
      <selection activeCell="N11" sqref="N11"/>
    </sheetView>
  </sheetViews>
  <sheetFormatPr defaultColWidth="9.14545454545454" defaultRowHeight="17.5"/>
  <cols>
    <col min="1" max="1" width="18" style="2" customWidth="1"/>
    <col min="2" max="2" width="15.1454545454545" style="2" customWidth="1"/>
    <col min="3" max="3" width="26.4272727272727" style="3" customWidth="1"/>
    <col min="4" max="4" width="31.0090909090909" style="2" customWidth="1"/>
    <col min="5" max="5" width="9.14545454545454" style="2" customWidth="1"/>
    <col min="6" max="7" width="10.8545454545455" style="2" customWidth="1"/>
    <col min="8" max="10" width="9.14545454545454" style="2" customWidth="1"/>
    <col min="11" max="11" width="10.8545454545455" style="2" customWidth="1"/>
    <col min="12" max="12" width="11" style="2" customWidth="1"/>
    <col min="13" max="16" width="10.7181818181818" style="3" customWidth="1"/>
    <col min="17" max="17" width="10.7181818181818" style="4" customWidth="1"/>
    <col min="18" max="19" width="10.7181818181818" style="3" customWidth="1"/>
    <col min="20" max="20" width="10.7181818181818" style="4" customWidth="1"/>
    <col min="21" max="21" width="10.7181818181818" style="3" customWidth="1"/>
    <col min="22" max="22" width="9.14545454545454" style="2"/>
    <col min="23" max="23" width="13.1454545454545" style="5"/>
    <col min="24" max="16384" width="9.14545454545454" style="2"/>
  </cols>
  <sheetData>
    <row r="1" spans="1:21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15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40" customHeight="1" spans="1:23">
      <c r="A3" s="7" t="s">
        <v>45</v>
      </c>
      <c r="B3" s="7" t="s">
        <v>46</v>
      </c>
      <c r="C3" s="7" t="s">
        <v>47</v>
      </c>
      <c r="D3" s="7" t="s">
        <v>48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49</v>
      </c>
      <c r="J3" s="7" t="s">
        <v>26</v>
      </c>
      <c r="K3" s="7" t="s">
        <v>50</v>
      </c>
      <c r="L3" s="7" t="s">
        <v>51</v>
      </c>
      <c r="M3" s="7" t="s">
        <v>52</v>
      </c>
      <c r="N3" s="7" t="s">
        <v>53</v>
      </c>
      <c r="O3" s="13" t="s">
        <v>54</v>
      </c>
      <c r="P3" s="14"/>
      <c r="Q3" s="21"/>
      <c r="R3" s="14" t="s">
        <v>55</v>
      </c>
      <c r="S3" s="14"/>
      <c r="T3" s="22"/>
      <c r="U3" s="23" t="s">
        <v>56</v>
      </c>
      <c r="W3" s="5"/>
    </row>
    <row r="4" s="1" customFormat="1" ht="40" customHeight="1" spans="1:2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5" t="s">
        <v>57</v>
      </c>
      <c r="P4" s="16"/>
      <c r="Q4" s="24"/>
      <c r="R4" s="15"/>
      <c r="S4" s="16"/>
      <c r="T4" s="25"/>
      <c r="U4" s="26"/>
      <c r="W4" s="5"/>
    </row>
    <row r="5" s="1" customFormat="1" ht="60" customHeight="1" spans="1:23">
      <c r="A5" s="9" t="s">
        <v>58</v>
      </c>
      <c r="B5" s="9" t="s">
        <v>59</v>
      </c>
      <c r="C5" s="10" t="s">
        <v>60</v>
      </c>
      <c r="D5" s="9" t="s">
        <v>61</v>
      </c>
      <c r="E5" s="11">
        <v>16</v>
      </c>
      <c r="F5" s="11">
        <v>48</v>
      </c>
      <c r="G5" s="11">
        <v>48</v>
      </c>
      <c r="H5" s="11">
        <v>32</v>
      </c>
      <c r="I5" s="11">
        <v>16</v>
      </c>
      <c r="J5" s="17"/>
      <c r="K5" s="11">
        <v>160</v>
      </c>
      <c r="L5" s="11">
        <v>160</v>
      </c>
      <c r="M5" s="18">
        <v>10</v>
      </c>
      <c r="N5" s="19">
        <f t="shared" ref="N5:N11" si="0">K5/M5</f>
        <v>16</v>
      </c>
      <c r="O5" s="19">
        <v>2</v>
      </c>
      <c r="P5" s="20">
        <f t="shared" ref="P5:P11" si="1">M5*O5</f>
        <v>20</v>
      </c>
      <c r="Q5" s="27">
        <v>8</v>
      </c>
      <c r="R5" s="20"/>
      <c r="S5" s="20">
        <f t="shared" ref="S5:S11" si="2">M5*R5</f>
        <v>0</v>
      </c>
      <c r="T5" s="28"/>
      <c r="U5" s="20">
        <f t="shared" ref="U5:U11" si="3">(P5*Q5)+(S5*T5)</f>
        <v>160</v>
      </c>
      <c r="W5" s="5">
        <f>K5-U5</f>
        <v>0</v>
      </c>
    </row>
    <row r="6" s="1" customFormat="1" ht="60" customHeight="1" spans="1:23">
      <c r="A6" s="9" t="s">
        <v>62</v>
      </c>
      <c r="B6" s="9" t="s">
        <v>59</v>
      </c>
      <c r="C6" s="10" t="s">
        <v>60</v>
      </c>
      <c r="D6" s="9" t="s">
        <v>61</v>
      </c>
      <c r="E6" s="11">
        <v>20</v>
      </c>
      <c r="F6" s="11">
        <v>60</v>
      </c>
      <c r="G6" s="11">
        <v>60</v>
      </c>
      <c r="H6" s="11">
        <v>40</v>
      </c>
      <c r="I6" s="11">
        <v>20</v>
      </c>
      <c r="J6" s="17"/>
      <c r="K6" s="11">
        <v>200</v>
      </c>
      <c r="L6" s="11">
        <v>200</v>
      </c>
      <c r="M6" s="18">
        <v>10</v>
      </c>
      <c r="N6" s="19">
        <f t="shared" si="0"/>
        <v>20</v>
      </c>
      <c r="O6" s="19">
        <v>2</v>
      </c>
      <c r="P6" s="20">
        <f t="shared" si="1"/>
        <v>20</v>
      </c>
      <c r="Q6" s="27">
        <v>10</v>
      </c>
      <c r="R6" s="20"/>
      <c r="S6" s="20">
        <f t="shared" si="2"/>
        <v>0</v>
      </c>
      <c r="T6" s="28"/>
      <c r="U6" s="20">
        <f t="shared" si="3"/>
        <v>200</v>
      </c>
      <c r="W6" s="5">
        <f t="shared" ref="W6:W11" si="4">K6-U6</f>
        <v>0</v>
      </c>
    </row>
    <row r="7" s="1" customFormat="1" ht="60" customHeight="1" spans="1:23">
      <c r="A7" s="9" t="s">
        <v>63</v>
      </c>
      <c r="B7" s="9" t="s">
        <v>59</v>
      </c>
      <c r="C7" s="10" t="s">
        <v>60</v>
      </c>
      <c r="D7" s="9" t="s">
        <v>61</v>
      </c>
      <c r="E7" s="11">
        <v>18</v>
      </c>
      <c r="F7" s="11">
        <v>54</v>
      </c>
      <c r="G7" s="11">
        <v>54</v>
      </c>
      <c r="H7" s="11">
        <v>36</v>
      </c>
      <c r="I7" s="11">
        <v>18</v>
      </c>
      <c r="J7" s="17"/>
      <c r="K7" s="11">
        <v>180</v>
      </c>
      <c r="L7" s="11">
        <v>180</v>
      </c>
      <c r="M7" s="18">
        <v>10</v>
      </c>
      <c r="N7" s="19">
        <f t="shared" si="0"/>
        <v>18</v>
      </c>
      <c r="O7" s="19">
        <v>2</v>
      </c>
      <c r="P7" s="20">
        <f t="shared" si="1"/>
        <v>20</v>
      </c>
      <c r="Q7" s="27">
        <v>9</v>
      </c>
      <c r="R7" s="20"/>
      <c r="S7" s="20">
        <f t="shared" si="2"/>
        <v>0</v>
      </c>
      <c r="T7" s="28"/>
      <c r="U7" s="20">
        <f t="shared" si="3"/>
        <v>180</v>
      </c>
      <c r="W7" s="5">
        <f t="shared" si="4"/>
        <v>0</v>
      </c>
    </row>
    <row r="8" s="1" customFormat="1" ht="60" customHeight="1" spans="1:23">
      <c r="A8" s="9" t="s">
        <v>64</v>
      </c>
      <c r="B8" s="9" t="s">
        <v>59</v>
      </c>
      <c r="C8" s="10" t="s">
        <v>60</v>
      </c>
      <c r="D8" s="9" t="s">
        <v>61</v>
      </c>
      <c r="E8" s="11">
        <v>20</v>
      </c>
      <c r="F8" s="11">
        <v>60</v>
      </c>
      <c r="G8" s="11">
        <v>60</v>
      </c>
      <c r="H8" s="11">
        <v>40</v>
      </c>
      <c r="I8" s="11">
        <v>20</v>
      </c>
      <c r="J8" s="17"/>
      <c r="K8" s="11">
        <v>200</v>
      </c>
      <c r="L8" s="11">
        <v>200</v>
      </c>
      <c r="M8" s="18">
        <v>10</v>
      </c>
      <c r="N8" s="19">
        <f t="shared" si="0"/>
        <v>20</v>
      </c>
      <c r="O8" s="19">
        <v>2</v>
      </c>
      <c r="P8" s="20">
        <f t="shared" si="1"/>
        <v>20</v>
      </c>
      <c r="Q8" s="27">
        <v>10</v>
      </c>
      <c r="R8" s="20"/>
      <c r="S8" s="20">
        <f t="shared" si="2"/>
        <v>0</v>
      </c>
      <c r="T8" s="28"/>
      <c r="U8" s="20">
        <f t="shared" si="3"/>
        <v>200</v>
      </c>
      <c r="W8" s="5">
        <f t="shared" si="4"/>
        <v>0</v>
      </c>
    </row>
    <row r="9" s="1" customFormat="1" ht="60" customHeight="1" spans="1:23">
      <c r="A9" s="9" t="s">
        <v>65</v>
      </c>
      <c r="B9" s="9" t="s">
        <v>59</v>
      </c>
      <c r="C9" s="10" t="s">
        <v>60</v>
      </c>
      <c r="D9" s="9" t="s">
        <v>61</v>
      </c>
      <c r="E9" s="11">
        <v>44</v>
      </c>
      <c r="F9" s="11">
        <v>132</v>
      </c>
      <c r="G9" s="11">
        <v>132</v>
      </c>
      <c r="H9" s="11">
        <v>88</v>
      </c>
      <c r="I9" s="11">
        <v>44</v>
      </c>
      <c r="J9" s="17"/>
      <c r="K9" s="11">
        <v>440</v>
      </c>
      <c r="L9" s="11">
        <v>440</v>
      </c>
      <c r="M9" s="18">
        <v>10</v>
      </c>
      <c r="N9" s="19">
        <f t="shared" si="0"/>
        <v>44</v>
      </c>
      <c r="O9" s="19">
        <v>2</v>
      </c>
      <c r="P9" s="20">
        <f t="shared" si="1"/>
        <v>20</v>
      </c>
      <c r="Q9" s="27">
        <v>22</v>
      </c>
      <c r="R9" s="20"/>
      <c r="S9" s="20">
        <f t="shared" si="2"/>
        <v>0</v>
      </c>
      <c r="T9" s="28"/>
      <c r="U9" s="20">
        <f t="shared" si="3"/>
        <v>440</v>
      </c>
      <c r="W9" s="5">
        <f t="shared" si="4"/>
        <v>0</v>
      </c>
    </row>
    <row r="10" s="1" customFormat="1" ht="60" customHeight="1" spans="1:23">
      <c r="A10" s="9" t="s">
        <v>66</v>
      </c>
      <c r="B10" s="9" t="s">
        <v>59</v>
      </c>
      <c r="C10" s="10" t="s">
        <v>60</v>
      </c>
      <c r="D10" s="9" t="s">
        <v>61</v>
      </c>
      <c r="E10" s="11">
        <v>36</v>
      </c>
      <c r="F10" s="11">
        <v>108</v>
      </c>
      <c r="G10" s="11">
        <v>108</v>
      </c>
      <c r="H10" s="11">
        <v>72</v>
      </c>
      <c r="I10" s="11">
        <v>36</v>
      </c>
      <c r="J10" s="17"/>
      <c r="K10" s="11">
        <v>360</v>
      </c>
      <c r="L10" s="11">
        <v>360</v>
      </c>
      <c r="M10" s="18">
        <v>10</v>
      </c>
      <c r="N10" s="19">
        <f t="shared" si="0"/>
        <v>36</v>
      </c>
      <c r="O10" s="19">
        <v>2</v>
      </c>
      <c r="P10" s="20">
        <f t="shared" si="1"/>
        <v>20</v>
      </c>
      <c r="Q10" s="27">
        <v>18</v>
      </c>
      <c r="R10" s="20"/>
      <c r="S10" s="20">
        <f t="shared" si="2"/>
        <v>0</v>
      </c>
      <c r="T10" s="28"/>
      <c r="U10" s="20">
        <f t="shared" si="3"/>
        <v>360</v>
      </c>
      <c r="W10" s="5">
        <f t="shared" si="4"/>
        <v>0</v>
      </c>
    </row>
    <row r="11" ht="38" customHeight="1" spans="1:23">
      <c r="A11" s="9" t="s">
        <v>67</v>
      </c>
      <c r="B11" s="9" t="s">
        <v>59</v>
      </c>
      <c r="C11" s="12" t="s">
        <v>68</v>
      </c>
      <c r="D11" s="9" t="s">
        <v>61</v>
      </c>
      <c r="E11" s="11">
        <v>46</v>
      </c>
      <c r="F11" s="11">
        <v>92</v>
      </c>
      <c r="G11" s="11">
        <v>138</v>
      </c>
      <c r="H11" s="11">
        <v>92</v>
      </c>
      <c r="I11" s="11">
        <v>46</v>
      </c>
      <c r="J11" s="11">
        <v>46</v>
      </c>
      <c r="K11" s="11">
        <v>460</v>
      </c>
      <c r="L11" s="11">
        <v>460</v>
      </c>
      <c r="M11" s="18">
        <v>10</v>
      </c>
      <c r="N11" s="19">
        <f t="shared" si="0"/>
        <v>46</v>
      </c>
      <c r="O11" s="19">
        <v>2</v>
      </c>
      <c r="P11" s="20">
        <f t="shared" si="1"/>
        <v>20</v>
      </c>
      <c r="Q11" s="27">
        <v>23</v>
      </c>
      <c r="R11" s="20"/>
      <c r="S11" s="20">
        <f t="shared" si="2"/>
        <v>0</v>
      </c>
      <c r="T11" s="28"/>
      <c r="U11" s="20">
        <f t="shared" si="3"/>
        <v>460</v>
      </c>
      <c r="W11" s="5">
        <f t="shared" si="4"/>
        <v>0</v>
      </c>
    </row>
    <row r="12" spans="14:17">
      <c r="N12" s="3">
        <f>SUM(N5:N11)</f>
        <v>200</v>
      </c>
      <c r="Q12" s="29">
        <f>SUM(Q5:Q11)</f>
        <v>100</v>
      </c>
    </row>
  </sheetData>
  <mergeCells count="20">
    <mergeCell ref="O3:Q3"/>
    <mergeCell ref="R3:T3"/>
    <mergeCell ref="O4:Q4"/>
    <mergeCell ref="R4:T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U3:U4"/>
    <mergeCell ref="A1:U2"/>
  </mergeCells>
  <pageMargins left="0.75" right="0.75" top="1" bottom="1" header="0.5" footer="0.5"/>
  <pageSetup paperSize="9" scale="3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2025-07-05T07:05:42Z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1A8869ECDDAC4CC9923AC9CE162067DF_13</vt:lpwstr>
  </property>
  <property fmtid="{D5CDD505-2E9C-101B-9397-08002B2CF9AE}" pid="3" name="KSOProductBuildVer">
    <vt:lpwstr>2052-12.1.0.21915</vt:lpwstr>
  </property>
</Properties>
</file>