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<sst xmlns="http://schemas.openxmlformats.org/spreadsheetml/2006/main" count="190" uniqueCount="65">
  <si>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</si>
  <si>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</si>
  <si>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</si>
  <si>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</si>
  <si>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</si>
  <si>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</si>
  <si>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</si>
  <si>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</si>
  <si>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</si>
  <si>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</si>
  <si>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</si>
  <si>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</si>
  <si>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</si>
  <si>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</si>
  <si>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</si>
  <si>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</si>
  <si>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</si>
  <si>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</si>
  <si>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</si>
  <si>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</si>
  <si>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</si>
  <si>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</si>
  <si>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</si>
  <si>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</si>
  <si>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</si>
  <si>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</si>
  <si>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</si>
  <si>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</si>
  <si>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</si>
  <si>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</si>
  <si>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</si>
  <si>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</si>
  <si>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</si>
  <si>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</si>
  <si>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F7193AX</t>
  </si>
  <si>
    <t>1-14</t>
  </si>
  <si>
    <t>AR4-ANTHRA</t>
  </si>
  <si>
    <t>15-16</t>
  </si>
  <si>
    <t>AR5-ANTHRA</t>
  </si>
  <si>
    <t>TTL</t>
  </si>
  <si>
    <t>1-11</t>
  </si>
  <si>
    <t>12-13</t>
  </si>
  <si>
    <t>红色脚唛、贴吊牌</t>
  </si>
  <si>
    <t>红色脚唛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</si>
  <si>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</si>
  <si>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</si>
  <si>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</si>
  <si>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</si>
  <si>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</si>
  <si>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</si>
  <si>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</si>
  <si>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</si>
  <si>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</si>
  <si>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3包1箱</t>
  </si>
  <si>
    <t>2包1箱</t>
  </si>
  <si>
    <t>小计</t>
  </si>
  <si>
    <t>60*40*38</t>
  </si>
  <si>
    <t>60*40*26</t>
  </si>
  <si>
    <t>1650053
NORTH IRAQ</t>
  </si>
  <si>
    <t>独色混码</t>
  </si>
  <si>
    <t>1:3:3:2:1:
0</t>
  </si>
  <si>
    <t>1650052
SOUTH IRAQ</t>
  </si>
  <si>
    <t>1650051
TOPTAN-5</t>
  </si>
  <si>
    <t>1650050
TOPTAN-7</t>
  </si>
  <si>
    <t>1:2:3:2:1:
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</si>
</sst>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4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204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b/>
      <sz val="12"/>
      <name val="宋体"/>
      <charset val="0"/>
    </font>
    <font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6" fontId="14" fillId="2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176" fontId="15" fillId="2" borderId="7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38100</xdr:colOff>
      <xdr:row>8</xdr:row>
      <xdr:rowOff>0</xdr:rowOff>
    </xdr:from>
    <xdr:ext cx="92710" cy="184785"/>
    <xdr:sp>
      <xdr:nvSpPr>
        <xdr:cNvPr id="2" name="textbox1"/>
        <xdr:cNvSpPr txBox="1"/>
      </xdr:nvSpPr>
      <xdr:spPr>
        <a:xfrm>
          <a:off x="2353310" y="4476750"/>
          <a:ext cx="92710" cy="18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8000"/>
            </a:lnSpc>
          </a:pPr>
          <a:r>
            <a:rPr sz="400" kern="0" spc="104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0</xdr:col>
      <xdr:colOff>635</xdr:colOff>
      <xdr:row>9</xdr:row>
      <xdr:rowOff>214630</xdr:rowOff>
    </xdr:from>
    <xdr:to>
      <xdr:col>11</xdr:col>
      <xdr:colOff>476250</xdr:colOff>
      <xdr:row>41</xdr:row>
      <xdr:rowOff>52705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913630"/>
          <a:ext cx="11632565" cy="695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167005</xdr:colOff>
      <xdr:row>10</xdr:row>
      <xdr:rowOff>12065</xdr:rowOff>
    </xdr:from>
    <xdr:to>
      <xdr:col>32</xdr:col>
      <xdr:colOff>138430</xdr:colOff>
      <xdr:row>21</xdr:row>
      <xdr:rowOff>40640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92305" y="4933315"/>
          <a:ext cx="14015720" cy="2473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48"/>
  <sheetViews>
    <sheetView tabSelected="1" zoomScale="85" zoomScaleNormal="85" zoomScaleSheetLayoutView="60" topLeftCell="A19" workbookViewId="0">
      <selection activeCell="E32" sqref="E32:M32"/>
    </sheetView>
  </sheetViews>
  <sheetFormatPr defaultColWidth="9.78181818181818" defaultRowHeight="15"/>
  <cols>
    <col min="1" max="1" width="16" style="29" customWidth="1"/>
    <col min="2" max="2" width="30.1090909090909" style="29" customWidth="1"/>
    <col min="3" max="3" width="12.1090909090909" style="30" customWidth="1"/>
    <col min="4" max="4" width="13.0090909090909" style="31" customWidth="1"/>
    <col min="5" max="5" width="27.6636363636364" style="29" customWidth="1"/>
    <col min="6" max="11" width="9.10909090909091" style="29" customWidth="1"/>
    <col min="12" max="12" width="9.07272727272727" style="32" customWidth="1"/>
    <col min="13" max="13" width="11.0727272727273" style="29" customWidth="1"/>
    <col min="14" max="14" width="10" style="33" customWidth="1"/>
    <col min="15" max="15" width="8.66363636363636" style="29" customWidth="1"/>
    <col min="16" max="16" width="7.33636363636364" style="29" customWidth="1"/>
    <col min="17" max="17" width="8.55454545454545" style="29" customWidth="1"/>
    <col min="18" max="18" width="8.88181818181818" style="29" customWidth="1"/>
    <col min="19" max="19" width="10.9181818181818" style="29" customWidth="1"/>
    <col min="20" max="20" width="10.3363636363636" style="29" customWidth="1"/>
    <col min="21" max="21" width="10.4090909090909" style="29" customWidth="1"/>
    <col min="22" max="16384" width="9.78181818181818" style="29"/>
  </cols>
  <sheetData>
    <row r="1" s="27" customFormat="1" spans="1:22">
      <c r="A1" s="29"/>
      <c r="B1" s="29"/>
      <c r="C1" s="29"/>
      <c r="D1" s="31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="27" customFormat="1" spans="1:22">
      <c r="A2" s="29" t="s">
        <v>0</v>
      </c>
      <c r="B2" s="29"/>
      <c r="C2" s="29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="27" customFormat="1" spans="1:22">
      <c r="A3" s="29" t="s">
        <v>1</v>
      </c>
      <c r="B3" s="29"/>
      <c r="C3" s="29"/>
      <c r="D3" s="31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="27" customFormat="1" spans="1:22">
      <c r="A4" s="79" t="s">
        <v>2</v>
      </c>
      <c r="B4" s="29"/>
      <c r="C4" s="29"/>
      <c r="D4" s="3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="27" customFormat="1" ht="20" spans="1:22">
      <c r="A5" s="34" t="s">
        <v>3</v>
      </c>
      <c r="B5" s="34"/>
      <c r="C5" s="34"/>
      <c r="D5" s="35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="28" customFormat="1" ht="19.5" customHeight="1" spans="1:20">
      <c r="A6" s="29"/>
      <c r="B6" s="36"/>
      <c r="C6" s="37"/>
      <c r="D6" s="38"/>
      <c r="F6" s="36"/>
      <c r="G6" s="36"/>
      <c r="H6" s="36"/>
      <c r="I6" s="36"/>
      <c r="J6" s="36"/>
      <c r="K6" s="36"/>
      <c r="L6" s="61"/>
      <c r="M6" s="62" t="s">
        <v>4</v>
      </c>
      <c r="N6" s="62"/>
      <c r="O6" s="40"/>
      <c r="P6" s="63"/>
      <c r="Q6" s="63"/>
      <c r="R6" s="63"/>
      <c r="S6" s="63"/>
      <c r="T6" s="63"/>
    </row>
    <row r="7" s="29" customFormat="1" ht="15.5" spans="1:18">
      <c r="A7" s="39"/>
      <c r="B7" s="40"/>
      <c r="C7" s="41"/>
      <c r="D7" s="42"/>
      <c r="E7" s="40"/>
      <c r="F7" s="39"/>
      <c r="G7" s="39"/>
      <c r="H7" s="39"/>
      <c r="I7" s="39"/>
      <c r="J7" s="39"/>
      <c r="K7" s="39"/>
      <c r="L7" s="64"/>
      <c r="M7" s="40" t="s">
        <v>5</v>
      </c>
      <c r="N7" s="65"/>
      <c r="O7" s="40"/>
      <c r="P7" s="40"/>
      <c r="Q7" s="40"/>
      <c r="R7" s="65"/>
    </row>
    <row r="8" s="29" customFormat="1" ht="25" customHeight="1" spans="1:21">
      <c r="A8" s="43"/>
      <c r="B8" s="44"/>
      <c r="C8" s="45"/>
      <c r="D8" s="46"/>
      <c r="E8" s="44"/>
      <c r="F8" s="43"/>
      <c r="G8" s="43"/>
      <c r="H8" s="43"/>
      <c r="I8" s="43"/>
      <c r="J8" s="43"/>
      <c r="K8" s="43"/>
      <c r="L8" s="66"/>
      <c r="M8" s="44"/>
      <c r="N8" s="43"/>
      <c r="O8" s="67" t="s">
        <v>6</v>
      </c>
      <c r="P8" s="68"/>
      <c r="Q8" s="68"/>
      <c r="R8" s="68"/>
      <c r="S8" s="68"/>
      <c r="T8" s="68"/>
      <c r="U8" s="76"/>
    </row>
    <row r="9" s="29" customFormat="1" ht="45" customHeight="1" spans="1:21">
      <c r="A9" s="47" t="s">
        <v>7</v>
      </c>
      <c r="B9" s="48" t="s">
        <v>8</v>
      </c>
      <c r="C9" s="49" t="s">
        <v>9</v>
      </c>
      <c r="D9" s="50" t="s">
        <v>10</v>
      </c>
      <c r="E9" s="48" t="s">
        <v>11</v>
      </c>
      <c r="F9" s="47"/>
      <c r="G9" s="47"/>
      <c r="H9" s="47"/>
      <c r="I9" s="47"/>
      <c r="J9" s="47"/>
      <c r="K9" s="47"/>
      <c r="L9" s="69" t="s">
        <v>12</v>
      </c>
      <c r="M9" s="53"/>
      <c r="N9" s="51"/>
      <c r="O9" s="70" t="s">
        <v>13</v>
      </c>
      <c r="P9" s="71"/>
      <c r="Q9" s="77"/>
      <c r="R9" s="48" t="s">
        <v>14</v>
      </c>
      <c r="S9" s="48" t="s">
        <v>15</v>
      </c>
      <c r="T9" s="48" t="s">
        <v>16</v>
      </c>
      <c r="U9" s="48" t="s">
        <v>17</v>
      </c>
    </row>
    <row r="10" s="29" customFormat="1" ht="65" customHeight="1" spans="1:21">
      <c r="A10" s="47"/>
      <c r="B10" s="48"/>
      <c r="C10" s="51" t="s">
        <v>18</v>
      </c>
      <c r="D10" s="52" t="s">
        <v>19</v>
      </c>
      <c r="E10" s="53" t="s">
        <v>20</v>
      </c>
      <c r="F10" s="49" t="s">
        <v>21</v>
      </c>
      <c r="G10" s="49" t="s">
        <v>22</v>
      </c>
      <c r="H10" s="49" t="s">
        <v>23</v>
      </c>
      <c r="I10" s="49" t="s">
        <v>24</v>
      </c>
      <c r="J10" s="49" t="s">
        <v>25</v>
      </c>
      <c r="K10" s="49" t="s">
        <v>26</v>
      </c>
      <c r="L10" s="72" t="s">
        <v>27</v>
      </c>
      <c r="M10" s="47" t="s">
        <v>28</v>
      </c>
      <c r="N10" s="51" t="s">
        <v>29</v>
      </c>
      <c r="O10" s="48" t="s">
        <v>30</v>
      </c>
      <c r="P10" s="48" t="s">
        <v>31</v>
      </c>
      <c r="Q10" s="48" t="s">
        <v>32</v>
      </c>
      <c r="R10" s="53" t="s">
        <v>33</v>
      </c>
      <c r="S10" s="53" t="s">
        <v>33</v>
      </c>
      <c r="T10" s="53" t="s">
        <v>33</v>
      </c>
      <c r="U10" s="53" t="s">
        <v>33</v>
      </c>
    </row>
    <row r="11" s="29" customFormat="1" ht="25" customHeight="1" spans="1:22">
      <c r="A11" s="54">
        <v>1650053</v>
      </c>
      <c r="B11" s="54" t="s">
        <v>34</v>
      </c>
      <c r="C11" s="49" t="s">
        <v>35</v>
      </c>
      <c r="D11" s="55">
        <v>30</v>
      </c>
      <c r="E11" s="54" t="s">
        <v>36</v>
      </c>
      <c r="F11" s="54">
        <v>1</v>
      </c>
      <c r="G11" s="54">
        <v>3</v>
      </c>
      <c r="H11" s="54">
        <v>3</v>
      </c>
      <c r="I11" s="54">
        <v>2</v>
      </c>
      <c r="J11" s="54">
        <v>1</v>
      </c>
      <c r="K11" s="54">
        <v>0</v>
      </c>
      <c r="L11" s="73">
        <f>SUM(F11:K11)</f>
        <v>10</v>
      </c>
      <c r="M11" s="56">
        <v>3</v>
      </c>
      <c r="N11" s="51">
        <f>L11*M11*D11</f>
        <v>900</v>
      </c>
      <c r="O11" s="74">
        <v>0.6</v>
      </c>
      <c r="P11" s="74">
        <v>0.4</v>
      </c>
      <c r="Q11" s="74">
        <v>0.38</v>
      </c>
      <c r="R11" s="54">
        <v>15.8</v>
      </c>
      <c r="S11" s="74">
        <f>R11*D11</f>
        <v>474</v>
      </c>
      <c r="T11" s="54">
        <v>14.3</v>
      </c>
      <c r="U11" s="74">
        <f>T11*D11</f>
        <v>429</v>
      </c>
      <c r="V11" s="29">
        <f>O11*P11*Q11*D11</f>
        <v>2.736</v>
      </c>
    </row>
    <row r="12" s="29" customFormat="1" ht="25" customHeight="1" spans="1:22">
      <c r="A12" s="54">
        <v>1650053</v>
      </c>
      <c r="B12" s="54" t="s">
        <v>34</v>
      </c>
      <c r="C12" s="56" t="s">
        <v>37</v>
      </c>
      <c r="D12" s="55">
        <v>6</v>
      </c>
      <c r="E12" s="54" t="s">
        <v>38</v>
      </c>
      <c r="F12" s="54">
        <v>1</v>
      </c>
      <c r="G12" s="54">
        <v>3</v>
      </c>
      <c r="H12" s="54">
        <v>3</v>
      </c>
      <c r="I12" s="54">
        <v>2</v>
      </c>
      <c r="J12" s="54">
        <v>1</v>
      </c>
      <c r="K12" s="54">
        <v>0</v>
      </c>
      <c r="L12" s="73">
        <f>SUM(F12:K12)</f>
        <v>10</v>
      </c>
      <c r="M12" s="56">
        <v>2</v>
      </c>
      <c r="N12" s="51">
        <f>L12*M12*D12</f>
        <v>120</v>
      </c>
      <c r="O12" s="74">
        <v>0.6</v>
      </c>
      <c r="P12" s="74">
        <v>0.4</v>
      </c>
      <c r="Q12" s="74">
        <v>0.26</v>
      </c>
      <c r="R12" s="54">
        <v>10.4</v>
      </c>
      <c r="S12" s="74">
        <f>R12*D12</f>
        <v>62.4</v>
      </c>
      <c r="T12" s="54">
        <v>9.5</v>
      </c>
      <c r="U12" s="74">
        <f>T12*D12</f>
        <v>57</v>
      </c>
      <c r="V12" s="29">
        <f>O12*P12*Q12*D12</f>
        <v>0.3744</v>
      </c>
    </row>
    <row r="13" s="29" customFormat="1" ht="25" customHeight="1" spans="1:21">
      <c r="A13" s="57" t="s">
        <v>39</v>
      </c>
      <c r="B13" s="44"/>
      <c r="C13" s="45"/>
      <c r="D13" s="58">
        <f>SUM(D11:D12)</f>
        <v>36</v>
      </c>
      <c r="E13" s="44"/>
      <c r="F13" s="44"/>
      <c r="G13" s="44"/>
      <c r="H13" s="44"/>
      <c r="I13" s="44"/>
      <c r="J13" s="44"/>
      <c r="K13" s="44"/>
      <c r="L13" s="66"/>
      <c r="M13" s="44"/>
      <c r="N13" s="75">
        <f>SUM(N11:N12)</f>
        <v>1020</v>
      </c>
      <c r="O13" s="44"/>
      <c r="P13" s="44"/>
      <c r="Q13" s="44"/>
      <c r="R13" s="78"/>
      <c r="S13" s="57">
        <f>SUM(S11:S12)</f>
        <v>536.4</v>
      </c>
      <c r="T13" s="53"/>
      <c r="U13" s="57">
        <f>SUM(U11:U12)</f>
        <v>486</v>
      </c>
    </row>
    <row r="14" ht="25" customHeight="1"/>
    <row r="15" ht="25" customHeight="1" spans="1:21">
      <c r="A15" s="43"/>
      <c r="B15" s="44"/>
      <c r="C15" s="45"/>
      <c r="D15" s="46"/>
      <c r="E15" s="44"/>
      <c r="F15" s="43"/>
      <c r="G15" s="43"/>
      <c r="H15" s="43"/>
      <c r="I15" s="43"/>
      <c r="J15" s="43"/>
      <c r="K15" s="43"/>
      <c r="L15" s="66"/>
      <c r="M15" s="44"/>
      <c r="N15" s="43"/>
      <c r="O15" s="67" t="s">
        <v>6</v>
      </c>
      <c r="P15" s="68"/>
      <c r="Q15" s="68"/>
      <c r="R15" s="68"/>
      <c r="S15" s="68"/>
      <c r="T15" s="68"/>
      <c r="U15" s="76"/>
    </row>
    <row r="16" ht="45" customHeight="1" spans="1:21">
      <c r="A16" s="47" t="s">
        <v>7</v>
      </c>
      <c r="B16" s="48" t="s">
        <v>8</v>
      </c>
      <c r="C16" s="49" t="s">
        <v>9</v>
      </c>
      <c r="D16" s="50" t="s">
        <v>10</v>
      </c>
      <c r="E16" s="48" t="s">
        <v>11</v>
      </c>
      <c r="F16" s="47"/>
      <c r="G16" s="47"/>
      <c r="H16" s="47"/>
      <c r="I16" s="47"/>
      <c r="J16" s="47"/>
      <c r="K16" s="47"/>
      <c r="L16" s="69" t="s">
        <v>12</v>
      </c>
      <c r="M16" s="53"/>
      <c r="N16" s="51"/>
      <c r="O16" s="70" t="s">
        <v>13</v>
      </c>
      <c r="P16" s="71"/>
      <c r="Q16" s="77"/>
      <c r="R16" s="48" t="s">
        <v>14</v>
      </c>
      <c r="S16" s="48" t="s">
        <v>15</v>
      </c>
      <c r="T16" s="48" t="s">
        <v>16</v>
      </c>
      <c r="U16" s="48" t="s">
        <v>17</v>
      </c>
    </row>
    <row r="17" ht="65" customHeight="1" spans="1:21">
      <c r="A17" s="47"/>
      <c r="B17" s="48"/>
      <c r="C17" s="51" t="s">
        <v>18</v>
      </c>
      <c r="D17" s="52" t="s">
        <v>19</v>
      </c>
      <c r="E17" s="53" t="s">
        <v>20</v>
      </c>
      <c r="F17" s="49" t="s">
        <v>21</v>
      </c>
      <c r="G17" s="49" t="s">
        <v>22</v>
      </c>
      <c r="H17" s="49" t="s">
        <v>23</v>
      </c>
      <c r="I17" s="49" t="s">
        <v>24</v>
      </c>
      <c r="J17" s="49" t="s">
        <v>25</v>
      </c>
      <c r="K17" s="49" t="s">
        <v>26</v>
      </c>
      <c r="L17" s="72" t="s">
        <v>27</v>
      </c>
      <c r="M17" s="47" t="s">
        <v>28</v>
      </c>
      <c r="N17" s="51" t="s">
        <v>29</v>
      </c>
      <c r="O17" s="48" t="s">
        <v>30</v>
      </c>
      <c r="P17" s="48" t="s">
        <v>31</v>
      </c>
      <c r="Q17" s="48" t="s">
        <v>32</v>
      </c>
      <c r="R17" s="53" t="s">
        <v>33</v>
      </c>
      <c r="S17" s="53" t="s">
        <v>33</v>
      </c>
      <c r="T17" s="53" t="s">
        <v>33</v>
      </c>
      <c r="U17" s="53" t="s">
        <v>33</v>
      </c>
    </row>
    <row r="18" ht="25" customHeight="1" spans="1:22">
      <c r="A18" s="54">
        <v>1650052</v>
      </c>
      <c r="B18" s="54" t="s">
        <v>34</v>
      </c>
      <c r="C18" s="49" t="s">
        <v>40</v>
      </c>
      <c r="D18" s="55">
        <v>24</v>
      </c>
      <c r="E18" s="54" t="s">
        <v>36</v>
      </c>
      <c r="F18" s="54">
        <v>1</v>
      </c>
      <c r="G18" s="54">
        <v>3</v>
      </c>
      <c r="H18" s="54">
        <v>3</v>
      </c>
      <c r="I18" s="54">
        <v>2</v>
      </c>
      <c r="J18" s="54">
        <v>1</v>
      </c>
      <c r="K18" s="54">
        <v>0</v>
      </c>
      <c r="L18" s="73">
        <f>SUM(F18:K18)</f>
        <v>10</v>
      </c>
      <c r="M18" s="56">
        <v>3</v>
      </c>
      <c r="N18" s="51">
        <f>L18*M18*D18</f>
        <v>720</v>
      </c>
      <c r="O18" s="74">
        <v>0.6</v>
      </c>
      <c r="P18" s="74">
        <v>0.4</v>
      </c>
      <c r="Q18" s="74">
        <v>0.38</v>
      </c>
      <c r="R18" s="54">
        <v>15.8</v>
      </c>
      <c r="S18" s="74">
        <f>R18*D18</f>
        <v>379.2</v>
      </c>
      <c r="T18" s="54">
        <v>14.3</v>
      </c>
      <c r="U18" s="74">
        <f>T18*D18</f>
        <v>343.2</v>
      </c>
      <c r="V18" s="29">
        <f>O18*P18*Q18*D18</f>
        <v>2.1888</v>
      </c>
    </row>
    <row r="19" ht="25" customHeight="1" spans="1:22">
      <c r="A19" s="54">
        <v>1650052</v>
      </c>
      <c r="B19" s="54" t="s">
        <v>34</v>
      </c>
      <c r="C19" s="49" t="s">
        <v>41</v>
      </c>
      <c r="D19" s="55">
        <v>6</v>
      </c>
      <c r="E19" s="54" t="s">
        <v>38</v>
      </c>
      <c r="F19" s="54">
        <v>1</v>
      </c>
      <c r="G19" s="54">
        <v>3</v>
      </c>
      <c r="H19" s="54">
        <v>3</v>
      </c>
      <c r="I19" s="54">
        <v>2</v>
      </c>
      <c r="J19" s="54">
        <v>1</v>
      </c>
      <c r="K19" s="54">
        <v>0</v>
      </c>
      <c r="L19" s="73">
        <f>SUM(F19:K19)</f>
        <v>10</v>
      </c>
      <c r="M19" s="56">
        <v>2</v>
      </c>
      <c r="N19" s="51">
        <f>L19*M19*D19</f>
        <v>120</v>
      </c>
      <c r="O19" s="74">
        <v>0.6</v>
      </c>
      <c r="P19" s="74">
        <v>0.4</v>
      </c>
      <c r="Q19" s="74">
        <v>0.26</v>
      </c>
      <c r="R19" s="54">
        <v>10.4</v>
      </c>
      <c r="S19" s="74">
        <f>R19*D19</f>
        <v>62.4</v>
      </c>
      <c r="T19" s="54">
        <v>9.5</v>
      </c>
      <c r="U19" s="74">
        <f>T19*D19</f>
        <v>57</v>
      </c>
      <c r="V19" s="29">
        <f>O19*P19*Q19*D19</f>
        <v>0.3744</v>
      </c>
    </row>
    <row r="20" ht="25" customHeight="1" spans="1:21">
      <c r="A20" s="57" t="s">
        <v>39</v>
      </c>
      <c r="B20" s="44"/>
      <c r="C20" s="45"/>
      <c r="D20" s="58">
        <f>SUM(D18:D19)</f>
        <v>30</v>
      </c>
      <c r="E20" s="44"/>
      <c r="F20" s="44"/>
      <c r="G20" s="44"/>
      <c r="H20" s="44"/>
      <c r="I20" s="44"/>
      <c r="J20" s="44"/>
      <c r="K20" s="44"/>
      <c r="L20" s="66"/>
      <c r="M20" s="44"/>
      <c r="N20" s="75">
        <f>SUM(N18:N19)</f>
        <v>840</v>
      </c>
      <c r="O20" s="44"/>
      <c r="P20" s="44"/>
      <c r="Q20" s="44"/>
      <c r="R20" s="78"/>
      <c r="S20" s="57">
        <f>SUM(S18:S19)</f>
        <v>441.6</v>
      </c>
      <c r="T20" s="53"/>
      <c r="U20" s="57">
        <f>SUM(U18:U19)</f>
        <v>400.2</v>
      </c>
    </row>
    <row r="21" ht="25" customHeight="1"/>
    <row r="22" ht="25" customHeight="1" spans="1:21">
      <c r="A22" s="43"/>
      <c r="B22" s="44"/>
      <c r="C22" s="45"/>
      <c r="D22" s="46"/>
      <c r="E22" s="44"/>
      <c r="F22" s="43"/>
      <c r="G22" s="43"/>
      <c r="H22" s="43"/>
      <c r="I22" s="43"/>
      <c r="J22" s="43"/>
      <c r="K22" s="43"/>
      <c r="L22" s="66"/>
      <c r="M22" s="44"/>
      <c r="N22" s="43"/>
      <c r="O22" s="67" t="s">
        <v>6</v>
      </c>
      <c r="P22" s="68"/>
      <c r="Q22" s="68"/>
      <c r="R22" s="68"/>
      <c r="S22" s="68"/>
      <c r="T22" s="68"/>
      <c r="U22" s="76"/>
    </row>
    <row r="23" ht="45" customHeight="1" spans="1:21">
      <c r="A23" s="47" t="s">
        <v>7</v>
      </c>
      <c r="B23" s="48" t="s">
        <v>8</v>
      </c>
      <c r="C23" s="49" t="s">
        <v>9</v>
      </c>
      <c r="D23" s="50" t="s">
        <v>10</v>
      </c>
      <c r="E23" s="48" t="s">
        <v>11</v>
      </c>
      <c r="F23" s="59" t="s">
        <v>42</v>
      </c>
      <c r="G23" s="60"/>
      <c r="H23" s="60"/>
      <c r="I23" s="60"/>
      <c r="J23" s="60"/>
      <c r="K23" s="60"/>
      <c r="L23" s="69" t="s">
        <v>12</v>
      </c>
      <c r="M23" s="53"/>
      <c r="N23" s="51"/>
      <c r="O23" s="70" t="s">
        <v>13</v>
      </c>
      <c r="P23" s="71"/>
      <c r="Q23" s="77"/>
      <c r="R23" s="48" t="s">
        <v>14</v>
      </c>
      <c r="S23" s="48" t="s">
        <v>15</v>
      </c>
      <c r="T23" s="48" t="s">
        <v>16</v>
      </c>
      <c r="U23" s="48" t="s">
        <v>17</v>
      </c>
    </row>
    <row r="24" ht="65" customHeight="1" spans="1:21">
      <c r="A24" s="47"/>
      <c r="B24" s="48"/>
      <c r="C24" s="51" t="s">
        <v>18</v>
      </c>
      <c r="D24" s="52" t="s">
        <v>19</v>
      </c>
      <c r="E24" s="53" t="s">
        <v>20</v>
      </c>
      <c r="F24" s="49" t="s">
        <v>21</v>
      </c>
      <c r="G24" s="49" t="s">
        <v>22</v>
      </c>
      <c r="H24" s="49" t="s">
        <v>23</v>
      </c>
      <c r="I24" s="49" t="s">
        <v>24</v>
      </c>
      <c r="J24" s="49" t="s">
        <v>25</v>
      </c>
      <c r="K24" s="49" t="s">
        <v>26</v>
      </c>
      <c r="L24" s="72" t="s">
        <v>27</v>
      </c>
      <c r="M24" s="47" t="s">
        <v>28</v>
      </c>
      <c r="N24" s="51" t="s">
        <v>29</v>
      </c>
      <c r="O24" s="48" t="s">
        <v>30</v>
      </c>
      <c r="P24" s="48" t="s">
        <v>31</v>
      </c>
      <c r="Q24" s="48" t="s">
        <v>32</v>
      </c>
      <c r="R24" s="53" t="s">
        <v>33</v>
      </c>
      <c r="S24" s="53" t="s">
        <v>33</v>
      </c>
      <c r="T24" s="53" t="s">
        <v>33</v>
      </c>
      <c r="U24" s="53" t="s">
        <v>33</v>
      </c>
    </row>
    <row r="25" ht="25" customHeight="1" spans="1:22">
      <c r="A25" s="54">
        <v>1650051</v>
      </c>
      <c r="B25" s="54" t="s">
        <v>34</v>
      </c>
      <c r="C25" s="49" t="s">
        <v>40</v>
      </c>
      <c r="D25" s="55">
        <v>24</v>
      </c>
      <c r="E25" s="54" t="s">
        <v>36</v>
      </c>
      <c r="F25" s="54">
        <v>1</v>
      </c>
      <c r="G25" s="54">
        <v>3</v>
      </c>
      <c r="H25" s="54">
        <v>3</v>
      </c>
      <c r="I25" s="54">
        <v>2</v>
      </c>
      <c r="J25" s="54">
        <v>1</v>
      </c>
      <c r="K25" s="54">
        <v>0</v>
      </c>
      <c r="L25" s="73">
        <f>SUM(F25:K25)</f>
        <v>10</v>
      </c>
      <c r="M25" s="56">
        <v>3</v>
      </c>
      <c r="N25" s="51">
        <f>L25*M25*D25</f>
        <v>720</v>
      </c>
      <c r="O25" s="74">
        <v>0.6</v>
      </c>
      <c r="P25" s="74">
        <v>0.4</v>
      </c>
      <c r="Q25" s="74">
        <v>0.38</v>
      </c>
      <c r="R25" s="54">
        <v>15.8</v>
      </c>
      <c r="S25" s="74">
        <f>R25*D25</f>
        <v>379.2</v>
      </c>
      <c r="T25" s="54">
        <v>14.3</v>
      </c>
      <c r="U25" s="74">
        <f>T25*D25</f>
        <v>343.2</v>
      </c>
      <c r="V25" s="29">
        <f>O25*P25*Q25*D25</f>
        <v>2.1888</v>
      </c>
    </row>
    <row r="26" ht="25" customHeight="1" spans="1:21">
      <c r="A26" s="57" t="s">
        <v>39</v>
      </c>
      <c r="B26" s="44"/>
      <c r="C26" s="45"/>
      <c r="D26" s="58">
        <f>SUM(D25:D25)</f>
        <v>24</v>
      </c>
      <c r="E26" s="44"/>
      <c r="F26" s="44"/>
      <c r="G26" s="44"/>
      <c r="H26" s="44"/>
      <c r="I26" s="44"/>
      <c r="J26" s="44"/>
      <c r="K26" s="44"/>
      <c r="L26" s="66"/>
      <c r="M26" s="44"/>
      <c r="N26" s="75">
        <f>SUM(N25:N25)</f>
        <v>720</v>
      </c>
      <c r="O26" s="44"/>
      <c r="P26" s="44"/>
      <c r="Q26" s="44"/>
      <c r="R26" s="78"/>
      <c r="S26" s="57">
        <f>SUM(S25:S25)</f>
        <v>379.2</v>
      </c>
      <c r="T26" s="53"/>
      <c r="U26" s="57">
        <f>SUM(U25:U25)</f>
        <v>343.2</v>
      </c>
    </row>
    <row r="27" ht="25" customHeight="1"/>
    <row r="28" ht="25" customHeight="1" spans="1:21">
      <c r="A28" s="43"/>
      <c r="B28" s="44"/>
      <c r="C28" s="45"/>
      <c r="D28" s="46"/>
      <c r="E28" s="44"/>
      <c r="F28" s="43"/>
      <c r="G28" s="43"/>
      <c r="H28" s="43"/>
      <c r="I28" s="43"/>
      <c r="J28" s="43"/>
      <c r="K28" s="43"/>
      <c r="L28" s="66"/>
      <c r="M28" s="44"/>
      <c r="N28" s="43"/>
      <c r="O28" s="67" t="s">
        <v>6</v>
      </c>
      <c r="P28" s="68"/>
      <c r="Q28" s="68"/>
      <c r="R28" s="68"/>
      <c r="S28" s="68"/>
      <c r="T28" s="68"/>
      <c r="U28" s="76"/>
    </row>
    <row r="29" ht="45" customHeight="1" spans="1:21">
      <c r="A29" s="47" t="s">
        <v>7</v>
      </c>
      <c r="B29" s="48" t="s">
        <v>8</v>
      </c>
      <c r="C29" s="49" t="s">
        <v>9</v>
      </c>
      <c r="D29" s="50" t="s">
        <v>10</v>
      </c>
      <c r="E29" s="48" t="s">
        <v>11</v>
      </c>
      <c r="F29" s="59" t="s">
        <v>43</v>
      </c>
      <c r="G29" s="60"/>
      <c r="H29" s="60"/>
      <c r="I29" s="60"/>
      <c r="J29" s="60"/>
      <c r="K29" s="60"/>
      <c r="L29" s="69" t="s">
        <v>12</v>
      </c>
      <c r="M29" s="53"/>
      <c r="N29" s="51"/>
      <c r="O29" s="70" t="s">
        <v>13</v>
      </c>
      <c r="P29" s="71"/>
      <c r="Q29" s="77"/>
      <c r="R29" s="48" t="s">
        <v>14</v>
      </c>
      <c r="S29" s="48" t="s">
        <v>15</v>
      </c>
      <c r="T29" s="48" t="s">
        <v>16</v>
      </c>
      <c r="U29" s="48" t="s">
        <v>17</v>
      </c>
    </row>
    <row r="30" ht="65" customHeight="1" spans="1:21">
      <c r="A30" s="47"/>
      <c r="B30" s="48"/>
      <c r="C30" s="51" t="s">
        <v>18</v>
      </c>
      <c r="D30" s="52" t="s">
        <v>19</v>
      </c>
      <c r="E30" s="53" t="s">
        <v>20</v>
      </c>
      <c r="F30" s="49" t="s">
        <v>21</v>
      </c>
      <c r="G30" s="49" t="s">
        <v>22</v>
      </c>
      <c r="H30" s="49" t="s">
        <v>23</v>
      </c>
      <c r="I30" s="49" t="s">
        <v>24</v>
      </c>
      <c r="J30" s="49" t="s">
        <v>25</v>
      </c>
      <c r="K30" s="49" t="s">
        <v>26</v>
      </c>
      <c r="L30" s="72" t="s">
        <v>27</v>
      </c>
      <c r="M30" s="47" t="s">
        <v>28</v>
      </c>
      <c r="N30" s="51" t="s">
        <v>29</v>
      </c>
      <c r="O30" s="48" t="s">
        <v>30</v>
      </c>
      <c r="P30" s="48" t="s">
        <v>31</v>
      </c>
      <c r="Q30" s="48" t="s">
        <v>32</v>
      </c>
      <c r="R30" s="53" t="s">
        <v>33</v>
      </c>
      <c r="S30" s="53" t="s">
        <v>33</v>
      </c>
      <c r="T30" s="53" t="s">
        <v>33</v>
      </c>
      <c r="U30" s="53" t="s">
        <v>33</v>
      </c>
    </row>
    <row r="31" ht="25" customHeight="1" spans="1:22">
      <c r="A31" s="54">
        <v>1650050</v>
      </c>
      <c r="B31" s="54" t="s">
        <v>34</v>
      </c>
      <c r="C31" s="49" t="s">
        <v>40</v>
      </c>
      <c r="D31" s="55">
        <v>24</v>
      </c>
      <c r="E31" s="54" t="s">
        <v>36</v>
      </c>
      <c r="F31" s="54">
        <v>1</v>
      </c>
      <c r="G31" s="54">
        <v>2</v>
      </c>
      <c r="H31" s="54">
        <v>3</v>
      </c>
      <c r="I31" s="54">
        <v>2</v>
      </c>
      <c r="J31" s="54">
        <v>1</v>
      </c>
      <c r="K31" s="54">
        <v>1</v>
      </c>
      <c r="L31" s="73">
        <f>SUM(F31:K31)</f>
        <v>10</v>
      </c>
      <c r="M31" s="56">
        <v>3</v>
      </c>
      <c r="N31" s="51">
        <f>L31*M31*D31</f>
        <v>720</v>
      </c>
      <c r="O31" s="74">
        <v>0.6</v>
      </c>
      <c r="P31" s="74">
        <v>0.4</v>
      </c>
      <c r="Q31" s="74">
        <v>0.38</v>
      </c>
      <c r="R31" s="54">
        <v>15.8</v>
      </c>
      <c r="S31" s="74">
        <f>R31*D31</f>
        <v>379.2</v>
      </c>
      <c r="T31" s="54">
        <v>14.3</v>
      </c>
      <c r="U31" s="74">
        <f>T31*D31</f>
        <v>343.2</v>
      </c>
      <c r="V31" s="29">
        <f>O31*P31*Q31*D31</f>
        <v>2.1888</v>
      </c>
    </row>
    <row r="32" ht="25" customHeight="1" spans="1:21">
      <c r="A32" s="57" t="s">
        <v>39</v>
      </c>
      <c r="B32" s="44"/>
      <c r="C32" s="45"/>
      <c r="D32" s="58">
        <f>SUM(D31:D31)</f>
        <v>24</v>
      </c>
      <c r="E32" s="44"/>
      <c r="F32" s="44"/>
      <c r="G32" s="44"/>
      <c r="H32" s="44"/>
      <c r="I32" s="44"/>
      <c r="J32" s="44"/>
      <c r="K32" s="44"/>
      <c r="L32" s="66"/>
      <c r="M32" s="44"/>
      <c r="N32" s="75">
        <f>SUM(N31:N31)</f>
        <v>720</v>
      </c>
      <c r="O32" s="44"/>
      <c r="P32" s="44"/>
      <c r="Q32" s="44"/>
      <c r="R32" s="78"/>
      <c r="S32" s="57">
        <f>SUM(S31:S31)</f>
        <v>379.2</v>
      </c>
      <c r="T32" s="53"/>
      <c r="U32" s="57">
        <f>SUM(U31:U31)</f>
        <v>343.2</v>
      </c>
    </row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</sheetData>
  <mergeCells count="46">
    <mergeCell ref="A1:V1"/>
    <mergeCell ref="A2:V2"/>
    <mergeCell ref="A3:V3"/>
    <mergeCell ref="A4:V4"/>
    <mergeCell ref="A5:V5"/>
    <mergeCell ref="B7:E7"/>
    <mergeCell ref="A8:N8"/>
    <mergeCell ref="O8:U8"/>
    <mergeCell ref="F9:K9"/>
    <mergeCell ref="L9:N9"/>
    <mergeCell ref="O9:Q9"/>
    <mergeCell ref="B13:C13"/>
    <mergeCell ref="E13:M13"/>
    <mergeCell ref="O13:Q13"/>
    <mergeCell ref="A15:N15"/>
    <mergeCell ref="O15:U15"/>
    <mergeCell ref="F16:K16"/>
    <mergeCell ref="L16:N16"/>
    <mergeCell ref="O16:Q16"/>
    <mergeCell ref="B20:C20"/>
    <mergeCell ref="E20:M20"/>
    <mergeCell ref="O20:Q20"/>
    <mergeCell ref="A22:N22"/>
    <mergeCell ref="O22:U22"/>
    <mergeCell ref="F23:K23"/>
    <mergeCell ref="L23:N23"/>
    <mergeCell ref="O23:Q23"/>
    <mergeCell ref="B26:C26"/>
    <mergeCell ref="E26:M26"/>
    <mergeCell ref="O26:Q26"/>
    <mergeCell ref="A28:N28"/>
    <mergeCell ref="O28:U28"/>
    <mergeCell ref="F29:K29"/>
    <mergeCell ref="L29:N29"/>
    <mergeCell ref="O29:Q29"/>
    <mergeCell ref="B32:C32"/>
    <mergeCell ref="E32:M32"/>
    <mergeCell ref="O32:Q32"/>
    <mergeCell ref="A9:A10"/>
    <mergeCell ref="A16:A17"/>
    <mergeCell ref="A23:A24"/>
    <mergeCell ref="A29:A30"/>
    <mergeCell ref="B9:B10"/>
    <mergeCell ref="B16:B17"/>
    <mergeCell ref="B23:B24"/>
    <mergeCell ref="B29:B30"/>
  </mergeCells>
  <pageMargins left="0.550694444444444" right="0.0381944444444444" top="0.118055555555556" bottom="0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zoomScale="80" zoomScaleNormal="80" workbookViewId="0">
      <selection activeCell="D5" sqref="D5"/>
    </sheetView>
  </sheetViews>
  <sheetFormatPr defaultColWidth="9.14545454545454" defaultRowHeight="17.5"/>
  <cols>
    <col min="1" max="1" width="18" style="1" customWidth="1"/>
    <col min="2" max="2" width="15.1454545454545" style="1" customWidth="1"/>
    <col min="3" max="3" width="26.4272727272727" style="1" customWidth="1"/>
    <col min="4" max="4" width="31.0090909090909" style="1" customWidth="1"/>
    <col min="5" max="5" width="9.14545454545454" style="1" customWidth="1"/>
    <col min="6" max="7" width="10.8545454545455" style="1" customWidth="1"/>
    <col min="8" max="10" width="9.14545454545454" style="1" customWidth="1"/>
    <col min="11" max="11" width="10.8545454545455" style="1" customWidth="1"/>
    <col min="12" max="12" width="11" style="1" customWidth="1"/>
    <col min="13" max="16" width="10.7181818181818" style="1" customWidth="1"/>
    <col min="17" max="17" width="10.7181818181818" style="2" customWidth="1"/>
    <col min="18" max="19" width="10.7181818181818" style="1" customWidth="1"/>
    <col min="20" max="20" width="10.7181818181818" style="2" customWidth="1"/>
    <col min="21" max="21" width="10.7181818181818" style="1" customWidth="1"/>
    <col min="22" max="22" width="13.1454545454545" style="1"/>
    <col min="23" max="16384" width="9.14545454545454" style="1"/>
  </cols>
  <sheetData>
    <row r="1" spans="1:21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5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40" customHeight="1" spans="1:21">
      <c r="A3" s="4" t="s">
        <v>44</v>
      </c>
      <c r="B3" s="4" t="s">
        <v>45</v>
      </c>
      <c r="C3" s="4" t="s">
        <v>46</v>
      </c>
      <c r="D3" s="4" t="s">
        <v>47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48</v>
      </c>
      <c r="J3" s="4" t="s">
        <v>26</v>
      </c>
      <c r="K3" s="4" t="s">
        <v>49</v>
      </c>
      <c r="L3" s="4" t="s">
        <v>50</v>
      </c>
      <c r="M3" s="4" t="s">
        <v>51</v>
      </c>
      <c r="N3" s="4" t="s">
        <v>52</v>
      </c>
      <c r="O3" s="10" t="s">
        <v>53</v>
      </c>
      <c r="P3" s="11"/>
      <c r="Q3" s="18"/>
      <c r="R3" s="11" t="s">
        <v>54</v>
      </c>
      <c r="S3" s="11"/>
      <c r="T3" s="19"/>
      <c r="U3" s="20" t="s">
        <v>55</v>
      </c>
    </row>
    <row r="4" s="1" customFormat="1" ht="40" customHeight="1" spans="1:2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2" t="s">
        <v>56</v>
      </c>
      <c r="P4" s="13"/>
      <c r="Q4" s="21"/>
      <c r="R4" s="12" t="s">
        <v>57</v>
      </c>
      <c r="S4" s="13"/>
      <c r="T4" s="22"/>
      <c r="U4" s="23"/>
    </row>
    <row r="5" s="1" customFormat="1" ht="60" customHeight="1" spans="1:22">
      <c r="A5" s="6" t="s">
        <v>58</v>
      </c>
      <c r="B5" s="6" t="s">
        <v>59</v>
      </c>
      <c r="C5" s="7" t="s">
        <v>60</v>
      </c>
      <c r="D5" s="6" t="s">
        <v>36</v>
      </c>
      <c r="E5" s="8">
        <v>46</v>
      </c>
      <c r="F5" s="8">
        <v>138</v>
      </c>
      <c r="G5" s="8">
        <v>138</v>
      </c>
      <c r="H5" s="8">
        <v>92</v>
      </c>
      <c r="I5" s="8">
        <v>46</v>
      </c>
      <c r="J5" s="14"/>
      <c r="K5" s="8">
        <v>460</v>
      </c>
      <c r="L5" s="8">
        <v>460</v>
      </c>
      <c r="M5" s="15">
        <v>10</v>
      </c>
      <c r="N5" s="16">
        <f>K5/M5</f>
        <v>46</v>
      </c>
      <c r="O5" s="16">
        <v>3</v>
      </c>
      <c r="P5" s="17">
        <f>M5*O5</f>
        <v>30</v>
      </c>
      <c r="Q5" s="24">
        <v>14</v>
      </c>
      <c r="R5" s="17">
        <v>2</v>
      </c>
      <c r="S5" s="17">
        <f>M5*R5</f>
        <v>20</v>
      </c>
      <c r="T5" s="25">
        <v>2</v>
      </c>
      <c r="U5" s="17">
        <f>(P5*Q5)+(S5*T5)</f>
        <v>460</v>
      </c>
      <c r="V5" s="1">
        <f>K5-U5</f>
        <v>0</v>
      </c>
    </row>
    <row r="6" s="1" customFormat="1" ht="60" customHeight="1" spans="1:22">
      <c r="A6" s="6" t="s">
        <v>61</v>
      </c>
      <c r="B6" s="6" t="s">
        <v>59</v>
      </c>
      <c r="C6" s="7" t="s">
        <v>60</v>
      </c>
      <c r="D6" s="6" t="s">
        <v>36</v>
      </c>
      <c r="E6" s="8">
        <v>37</v>
      </c>
      <c r="F6" s="8">
        <v>111</v>
      </c>
      <c r="G6" s="8">
        <v>111</v>
      </c>
      <c r="H6" s="8">
        <v>74</v>
      </c>
      <c r="I6" s="8">
        <v>37</v>
      </c>
      <c r="J6" s="14"/>
      <c r="K6" s="8">
        <v>370</v>
      </c>
      <c r="L6" s="8">
        <v>370</v>
      </c>
      <c r="M6" s="15">
        <v>10</v>
      </c>
      <c r="N6" s="16">
        <f>K6/M6</f>
        <v>37</v>
      </c>
      <c r="O6" s="16">
        <v>3</v>
      </c>
      <c r="P6" s="17">
        <f>M6*O6</f>
        <v>30</v>
      </c>
      <c r="Q6" s="24">
        <v>11</v>
      </c>
      <c r="R6" s="17">
        <v>2</v>
      </c>
      <c r="S6" s="17">
        <f>M6*R6</f>
        <v>20</v>
      </c>
      <c r="T6" s="25">
        <v>2</v>
      </c>
      <c r="U6" s="17">
        <f>(P6*Q6)+(S6*T6)</f>
        <v>370</v>
      </c>
      <c r="V6" s="1">
        <f>K6-U6</f>
        <v>0</v>
      </c>
    </row>
    <row r="7" s="1" customFormat="1" ht="60" customHeight="1" spans="1:22">
      <c r="A7" s="6" t="s">
        <v>62</v>
      </c>
      <c r="B7" s="6" t="s">
        <v>59</v>
      </c>
      <c r="C7" s="7" t="s">
        <v>60</v>
      </c>
      <c r="D7" s="6" t="s">
        <v>36</v>
      </c>
      <c r="E7" s="8">
        <v>33</v>
      </c>
      <c r="F7" s="8">
        <v>99</v>
      </c>
      <c r="G7" s="8">
        <v>99</v>
      </c>
      <c r="H7" s="8">
        <v>66</v>
      </c>
      <c r="I7" s="8">
        <v>33</v>
      </c>
      <c r="J7" s="14"/>
      <c r="K7" s="8">
        <v>330</v>
      </c>
      <c r="L7" s="8">
        <v>330</v>
      </c>
      <c r="M7" s="15">
        <v>10</v>
      </c>
      <c r="N7" s="16">
        <f>K7/M7</f>
        <v>33</v>
      </c>
      <c r="O7" s="16">
        <v>3</v>
      </c>
      <c r="P7" s="17">
        <f>M7*O7</f>
        <v>30</v>
      </c>
      <c r="Q7" s="24">
        <v>11</v>
      </c>
      <c r="R7" s="17"/>
      <c r="S7" s="17">
        <f>M7*R7</f>
        <v>0</v>
      </c>
      <c r="T7" s="25"/>
      <c r="U7" s="17">
        <f>(P7*Q7)+(S7*T7)</f>
        <v>330</v>
      </c>
      <c r="V7" s="1">
        <f>K7-U7</f>
        <v>0</v>
      </c>
    </row>
    <row r="8" s="1" customFormat="1" ht="60" customHeight="1" spans="1:22">
      <c r="A8" s="6" t="s">
        <v>63</v>
      </c>
      <c r="B8" s="6" t="s">
        <v>59</v>
      </c>
      <c r="C8" s="9" t="s">
        <v>64</v>
      </c>
      <c r="D8" s="6" t="s">
        <v>36</v>
      </c>
      <c r="E8" s="8">
        <v>33</v>
      </c>
      <c r="F8" s="8">
        <v>66</v>
      </c>
      <c r="G8" s="8">
        <v>99</v>
      </c>
      <c r="H8" s="8">
        <v>66</v>
      </c>
      <c r="I8" s="8">
        <v>33</v>
      </c>
      <c r="J8" s="8">
        <v>33</v>
      </c>
      <c r="K8" s="8">
        <v>330</v>
      </c>
      <c r="L8" s="14"/>
      <c r="M8" s="15">
        <v>10</v>
      </c>
      <c r="N8" s="16">
        <f>K8/M8</f>
        <v>33</v>
      </c>
      <c r="O8" s="16">
        <v>3</v>
      </c>
      <c r="P8" s="17">
        <f>M8*O8</f>
        <v>30</v>
      </c>
      <c r="Q8" s="24">
        <v>11</v>
      </c>
      <c r="R8" s="17"/>
      <c r="S8" s="17">
        <f>M8*R8</f>
        <v>0</v>
      </c>
      <c r="T8" s="25"/>
      <c r="U8" s="17">
        <f>(P8*Q8)+(S8*T8)</f>
        <v>330</v>
      </c>
      <c r="V8" s="1">
        <f>K8-U8</f>
        <v>0</v>
      </c>
    </row>
    <row r="9" spans="14:20">
      <c r="N9" s="1">
        <f>SUM(N5:N8)</f>
        <v>149</v>
      </c>
      <c r="Q9" s="26">
        <f>SUM(Q5:Q8)</f>
        <v>47</v>
      </c>
      <c r="T9" s="26">
        <f>SUM(T5:T8)</f>
        <v>4</v>
      </c>
    </row>
  </sheetData>
  <mergeCells count="21">
    <mergeCell ref="O3:Q3"/>
    <mergeCell ref="R3:T3"/>
    <mergeCell ref="O4:Q4"/>
    <mergeCell ref="R4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7:L8"/>
    <mergeCell ref="M3:M4"/>
    <mergeCell ref="N3:N4"/>
    <mergeCell ref="U3:U4"/>
    <mergeCell ref="A1:U2"/>
  </mergeCells>
  <pageMargins left="0.75" right="0.75" top="1" bottom="1" header="0.5" footer="0.5"/>
  <pageSetup paperSize="9" scale="3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2025-07-05T07:15:11Z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1A8869ECDDAC4CC9923AC9CE162067DF_13</vt:lpwstr>
  </property>
  <property fmtid="{D5CDD505-2E9C-101B-9397-08002B2CF9AE}" pid="3" name="KSOProductBuildVer">
    <vt:lpwstr>2052-12.1.0.21915</vt:lpwstr>
  </property>
</Properties>
</file>