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ummary Table-English Format" sheetId="2" r:id="rId1"/>
    <sheet name="Sheet1" sheetId="3" r:id="rId2"/>
  </sheets>
  <definedNames>
    <definedName name="_xlnm._FilterDatabase" localSheetId="0" hidden="1">'Summary Table-English Format'!$A$2:$AD$18</definedName>
    <definedName name="_xlnm.Print_Area" localSheetId="0">'Summary Table-English Format'!$A$1:$W$18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<sst xmlns="http://schemas.openxmlformats.org/spreadsheetml/2006/main" count="67" uniqueCount="44">
  <si>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F3578AX装箱单</t>
  </si>
  <si>
    <t>款号</t>
  </si>
  <si>
    <t>PO</t>
  </si>
  <si>
    <t>目的港</t>
  </si>
  <si>
    <t>颜色</t>
  </si>
  <si>
    <t>中包袋贴</t>
  </si>
  <si>
    <t>箱号</t>
  </si>
  <si>
    <t>箱数</t>
  </si>
  <si>
    <t>XS</t>
  </si>
  <si>
    <t>S</t>
  </si>
  <si>
    <t>M</t>
  </si>
  <si>
    <t>L</t>
  </si>
  <si>
    <t>XL</t>
  </si>
  <si>
    <t>中包袋内件数</t>
  </si>
  <si>
    <t>每箱中包数</t>
  </si>
  <si>
    <t>每箱件数</t>
  </si>
  <si>
    <t>总件数</t>
  </si>
  <si>
    <t>中包重量</t>
  </si>
  <si>
    <t>每箱毛重</t>
  </si>
  <si>
    <t>每箱净重</t>
  </si>
  <si>
    <t>箱规</t>
  </si>
  <si>
    <t>毛重</t>
  </si>
  <si>
    <t>净重</t>
  </si>
  <si>
    <t>体积</t>
  </si>
  <si>
    <t>F3578AX</t>
  </si>
  <si>
    <t>KAZAKHSTAN</t>
  </si>
  <si>
    <t>BK27 - BLACK</t>
  </si>
  <si>
    <t>F3578AXKZKA</t>
  </si>
  <si>
    <t>1-17</t>
  </si>
  <si>
    <t>60*40*36</t>
  </si>
  <si>
    <t>18</t>
  </si>
  <si>
    <t>60*40*18</t>
  </si>
  <si>
    <t>İSTANBUL DEPO</t>
  </si>
  <si>
    <t>F3578AXECOMAL</t>
  </si>
  <si>
    <t>1-3</t>
  </si>
  <si>
    <t>60*40*30</t>
  </si>
  <si>
    <t>F3578AXECOMAM</t>
  </si>
  <si>
    <t>1-5</t>
  </si>
  <si>
    <t>F3578AXECOMAS</t>
  </si>
  <si>
    <t>TOPTAN-5</t>
  </si>
  <si>
    <t>F3578AXTOP5A</t>
  </si>
  <si>
    <t>1-11</t>
  </si>
  <si>
    <t>TOPTAN-7</t>
  </si>
  <si>
    <t>F3578AXTOP7A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</si>
</sst>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name val="Calibri"/>
      <charset val="134"/>
    </font>
    <font>
      <b/>
      <sz val="20"/>
      <name val="Calibri"/>
      <charset val="134"/>
    </font>
    <font>
      <b/>
      <sz val="11"/>
      <name val="Calibri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Microsoft YaHei U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bgColor theme="4" tint="0.899990844447157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79998168889431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6D02D9D5-2DA0-4A44-A62F-3E298ABE44C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9"/>
  <sheetViews>
    <sheetView tabSelected="1" zoomScale="70" zoomScaleNormal="70" workbookViewId="0">
      <selection activeCell="N12" sqref="N12"/>
    </sheetView>
  </sheetViews>
  <sheetFormatPr defaultColWidth="9" defaultRowHeight="14.25"/>
  <cols>
    <col min="1" max="1" width="13" style="1" customWidth="1"/>
    <col min="2" max="2" width="18.212389380531" style="1" customWidth="1"/>
    <col min="3" max="3" width="23.3362831858407" style="1" customWidth="1"/>
    <col min="4" max="4" width="15.5752212389381" style="1" customWidth="1"/>
    <col min="5" max="5" width="21.6194690265487" style="1" customWidth="1"/>
    <col min="6" max="6" width="9.2212389380531" style="6" customWidth="1"/>
    <col min="7" max="7" width="9.2212389380531" style="7" customWidth="1"/>
    <col min="8" max="8" width="5.28318584070797" style="7" customWidth="1"/>
    <col min="9" max="12" width="5.28318584070797" style="1" customWidth="1"/>
    <col min="13" max="13" width="11.5929203539823" style="1" customWidth="1"/>
    <col min="14" max="14" width="8.90265486725664" style="1" customWidth="1"/>
    <col min="15" max="16" width="9.07964601769912" style="1" customWidth="1"/>
    <col min="17" max="17" width="13.3362831858407" style="7" customWidth="1"/>
    <col min="18" max="18" width="13.3362831858407" style="8" customWidth="1"/>
    <col min="19" max="19" width="13.3362831858407" style="6" customWidth="1"/>
    <col min="20" max="20" width="15.1061946902655" style="6" customWidth="1"/>
    <col min="21" max="22" width="9.33628318584071" style="1" customWidth="1"/>
    <col min="23" max="23" width="11.1061946902655" style="1" customWidth="1"/>
    <col min="24" max="30" width="9.10619469026549" style="1" customWidth="1"/>
    <col min="31" max="16384" width="9" style="1"/>
  </cols>
  <sheetData>
    <row r="1" ht="28.5" customHeight="1" spans="1:3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8"/>
      <c r="Y1" s="8"/>
      <c r="Z1" s="8"/>
      <c r="AA1" s="8"/>
      <c r="AB1" s="8"/>
      <c r="AC1" s="8"/>
      <c r="AD1" s="8"/>
    </row>
    <row r="2" ht="31" customHeight="1" spans="1:3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8"/>
      <c r="Y2" s="8"/>
      <c r="Z2" s="8"/>
      <c r="AA2" s="8"/>
      <c r="AB2" s="8"/>
      <c r="AC2" s="8"/>
      <c r="AD2" s="8"/>
    </row>
    <row r="3" s="5" customFormat="1" ht="22.5" customHeight="1" spans="1:23">
      <c r="A3" s="11" t="s">
        <v>24</v>
      </c>
      <c r="B3" s="12">
        <v>1604331</v>
      </c>
      <c r="C3" s="12" t="s">
        <v>25</v>
      </c>
      <c r="D3" s="13" t="s">
        <v>26</v>
      </c>
      <c r="E3" s="13" t="s">
        <v>27</v>
      </c>
      <c r="F3" s="14" t="s">
        <v>28</v>
      </c>
      <c r="G3" s="11">
        <v>17</v>
      </c>
      <c r="H3" s="13"/>
      <c r="I3" s="13">
        <v>2</v>
      </c>
      <c r="J3" s="11">
        <v>2</v>
      </c>
      <c r="K3" s="11">
        <v>2</v>
      </c>
      <c r="L3" s="11"/>
      <c r="M3" s="11">
        <f t="shared" ref="M3:M9" si="0">SUM(H3:L3)</f>
        <v>6</v>
      </c>
      <c r="N3" s="11">
        <v>2</v>
      </c>
      <c r="O3" s="11">
        <f t="shared" ref="O3:O9" si="1">M3*N3</f>
        <v>12</v>
      </c>
      <c r="P3" s="11">
        <f t="shared" ref="P3:P9" si="2">O3*G3</f>
        <v>204</v>
      </c>
      <c r="Q3" s="11">
        <v>4.7</v>
      </c>
      <c r="R3" s="11">
        <v>10.4</v>
      </c>
      <c r="S3" s="11">
        <v>9.4</v>
      </c>
      <c r="T3" s="11" t="s">
        <v>29</v>
      </c>
      <c r="U3" s="11">
        <f t="shared" ref="U3:U9" si="3">R3*G3</f>
        <v>176.8</v>
      </c>
      <c r="V3" s="11">
        <f t="shared" ref="V3:V9" si="4">S3*G3</f>
        <v>159.8</v>
      </c>
      <c r="W3" s="11">
        <f>0.6*0.4*0.36*G3</f>
        <v>1.4688</v>
      </c>
    </row>
    <row r="4" s="5" customFormat="1" ht="22.5" customHeight="1" spans="1:23">
      <c r="A4" s="11" t="s">
        <v>24</v>
      </c>
      <c r="B4" s="12">
        <v>1604331</v>
      </c>
      <c r="C4" s="12" t="s">
        <v>25</v>
      </c>
      <c r="D4" s="13" t="s">
        <v>26</v>
      </c>
      <c r="E4" s="13" t="s">
        <v>27</v>
      </c>
      <c r="F4" s="14" t="s">
        <v>30</v>
      </c>
      <c r="G4" s="11">
        <v>1</v>
      </c>
      <c r="H4" s="13"/>
      <c r="I4" s="13">
        <v>2</v>
      </c>
      <c r="J4" s="11">
        <v>2</v>
      </c>
      <c r="K4" s="11">
        <v>2</v>
      </c>
      <c r="L4" s="11"/>
      <c r="M4" s="11">
        <f t="shared" si="0"/>
        <v>6</v>
      </c>
      <c r="N4" s="11">
        <v>1</v>
      </c>
      <c r="O4" s="11">
        <f t="shared" si="1"/>
        <v>6</v>
      </c>
      <c r="P4" s="11">
        <f t="shared" si="2"/>
        <v>6</v>
      </c>
      <c r="Q4" s="11">
        <v>4.7</v>
      </c>
      <c r="R4" s="11">
        <v>5.7</v>
      </c>
      <c r="S4" s="11">
        <v>4.7</v>
      </c>
      <c r="T4" s="21" t="s">
        <v>31</v>
      </c>
      <c r="U4" s="11">
        <f t="shared" si="3"/>
        <v>5.7</v>
      </c>
      <c r="V4" s="11">
        <f t="shared" si="4"/>
        <v>4.7</v>
      </c>
      <c r="W4" s="11">
        <f>0.6*0.4*0.18*G4</f>
        <v>0.0432</v>
      </c>
    </row>
    <row r="5" s="5" customFormat="1" ht="22.5" customHeight="1" spans="1:23">
      <c r="A5" s="11" t="s">
        <v>24</v>
      </c>
      <c r="B5" s="12">
        <v>1604344</v>
      </c>
      <c r="C5" s="12" t="s">
        <v>32</v>
      </c>
      <c r="D5" s="13" t="s">
        <v>26</v>
      </c>
      <c r="E5" s="13" t="s">
        <v>33</v>
      </c>
      <c r="F5" s="14" t="s">
        <v>34</v>
      </c>
      <c r="G5" s="11">
        <v>3</v>
      </c>
      <c r="H5" s="13"/>
      <c r="I5" s="13"/>
      <c r="J5" s="11"/>
      <c r="K5" s="11">
        <v>2</v>
      </c>
      <c r="L5" s="11"/>
      <c r="M5" s="11">
        <f t="shared" si="0"/>
        <v>2</v>
      </c>
      <c r="N5" s="11">
        <v>5</v>
      </c>
      <c r="O5" s="11">
        <f t="shared" si="1"/>
        <v>10</v>
      </c>
      <c r="P5" s="11">
        <f t="shared" si="2"/>
        <v>30</v>
      </c>
      <c r="Q5" s="11">
        <v>4.7</v>
      </c>
      <c r="R5" s="11">
        <v>8.8</v>
      </c>
      <c r="S5" s="11">
        <v>7.8</v>
      </c>
      <c r="T5" s="11" t="s">
        <v>35</v>
      </c>
      <c r="U5" s="11">
        <f t="shared" si="3"/>
        <v>26.4</v>
      </c>
      <c r="V5" s="11">
        <f t="shared" si="4"/>
        <v>23.4</v>
      </c>
      <c r="W5" s="11">
        <f t="shared" ref="W5:W7" si="5">0.6*0.4*0.3*G5</f>
        <v>0.216</v>
      </c>
    </row>
    <row r="6" s="5" customFormat="1" ht="22.5" customHeight="1" spans="1:23">
      <c r="A6" s="11" t="s">
        <v>24</v>
      </c>
      <c r="B6" s="12">
        <v>1604344</v>
      </c>
      <c r="C6" s="12" t="s">
        <v>32</v>
      </c>
      <c r="D6" s="13" t="s">
        <v>26</v>
      </c>
      <c r="E6" s="13" t="s">
        <v>36</v>
      </c>
      <c r="F6" s="14" t="s">
        <v>37</v>
      </c>
      <c r="G6" s="11">
        <v>5</v>
      </c>
      <c r="H6" s="13"/>
      <c r="I6" s="13"/>
      <c r="J6" s="11">
        <v>2</v>
      </c>
      <c r="K6" s="11"/>
      <c r="L6" s="11"/>
      <c r="M6" s="11">
        <f t="shared" si="0"/>
        <v>2</v>
      </c>
      <c r="N6" s="11">
        <v>5</v>
      </c>
      <c r="O6" s="11">
        <f t="shared" si="1"/>
        <v>10</v>
      </c>
      <c r="P6" s="11">
        <f t="shared" si="2"/>
        <v>50</v>
      </c>
      <c r="Q6" s="11">
        <v>4.7</v>
      </c>
      <c r="R6" s="11">
        <v>8.8</v>
      </c>
      <c r="S6" s="11">
        <v>7.8</v>
      </c>
      <c r="T6" s="11" t="s">
        <v>35</v>
      </c>
      <c r="U6" s="11">
        <f t="shared" si="3"/>
        <v>44</v>
      </c>
      <c r="V6" s="11">
        <f t="shared" si="4"/>
        <v>39</v>
      </c>
      <c r="W6" s="11">
        <f t="shared" si="5"/>
        <v>0.36</v>
      </c>
    </row>
    <row r="7" s="5" customFormat="1" ht="22.5" customHeight="1" spans="1:23">
      <c r="A7" s="11" t="s">
        <v>24</v>
      </c>
      <c r="B7" s="12">
        <v>1604344</v>
      </c>
      <c r="C7" s="12" t="s">
        <v>32</v>
      </c>
      <c r="D7" s="13" t="s">
        <v>26</v>
      </c>
      <c r="E7" s="13" t="s">
        <v>38</v>
      </c>
      <c r="F7" s="14" t="s">
        <v>37</v>
      </c>
      <c r="G7" s="11">
        <v>5</v>
      </c>
      <c r="H7" s="13"/>
      <c r="I7" s="13">
        <v>2</v>
      </c>
      <c r="J7" s="11"/>
      <c r="K7" s="11"/>
      <c r="L7" s="11"/>
      <c r="M7" s="11">
        <f t="shared" si="0"/>
        <v>2</v>
      </c>
      <c r="N7" s="11">
        <v>5</v>
      </c>
      <c r="O7" s="11">
        <f t="shared" si="1"/>
        <v>10</v>
      </c>
      <c r="P7" s="11">
        <f t="shared" si="2"/>
        <v>50</v>
      </c>
      <c r="Q7" s="11">
        <v>4.7</v>
      </c>
      <c r="R7" s="11">
        <v>8.8</v>
      </c>
      <c r="S7" s="11">
        <v>7.8</v>
      </c>
      <c r="T7" s="11" t="s">
        <v>35</v>
      </c>
      <c r="U7" s="11">
        <f t="shared" si="3"/>
        <v>44</v>
      </c>
      <c r="V7" s="11">
        <f t="shared" si="4"/>
        <v>39</v>
      </c>
      <c r="W7" s="11">
        <f t="shared" si="5"/>
        <v>0.36</v>
      </c>
    </row>
    <row r="8" s="5" customFormat="1" ht="22.5" customHeight="1" spans="1:23">
      <c r="A8" s="11" t="s">
        <v>24</v>
      </c>
      <c r="B8" s="11">
        <v>1604345</v>
      </c>
      <c r="C8" s="11" t="s">
        <v>39</v>
      </c>
      <c r="D8" s="13" t="s">
        <v>26</v>
      </c>
      <c r="E8" s="13" t="s">
        <v>40</v>
      </c>
      <c r="F8" s="14" t="s">
        <v>41</v>
      </c>
      <c r="G8" s="11">
        <v>11</v>
      </c>
      <c r="H8" s="13"/>
      <c r="I8" s="13">
        <v>2</v>
      </c>
      <c r="J8" s="11">
        <v>2</v>
      </c>
      <c r="K8" s="11">
        <v>2</v>
      </c>
      <c r="L8" s="11"/>
      <c r="M8" s="11">
        <f t="shared" si="0"/>
        <v>6</v>
      </c>
      <c r="N8" s="11">
        <v>2</v>
      </c>
      <c r="O8" s="11">
        <f t="shared" si="1"/>
        <v>12</v>
      </c>
      <c r="P8" s="11">
        <f t="shared" si="2"/>
        <v>132</v>
      </c>
      <c r="Q8" s="11">
        <v>4.7</v>
      </c>
      <c r="R8" s="11">
        <v>10.4</v>
      </c>
      <c r="S8" s="11">
        <v>9.4</v>
      </c>
      <c r="T8" s="11" t="s">
        <v>29</v>
      </c>
      <c r="U8" s="11">
        <f t="shared" si="3"/>
        <v>114.4</v>
      </c>
      <c r="V8" s="11">
        <f t="shared" si="4"/>
        <v>103.4</v>
      </c>
      <c r="W8" s="11">
        <f>0.6*0.4*0.36*G8</f>
        <v>0.9504</v>
      </c>
    </row>
    <row r="9" s="5" customFormat="1" ht="22.5" customHeight="1" spans="1:23">
      <c r="A9" s="11" t="s">
        <v>24</v>
      </c>
      <c r="B9" s="11">
        <v>1604346</v>
      </c>
      <c r="C9" s="11" t="s">
        <v>42</v>
      </c>
      <c r="D9" s="13" t="s">
        <v>26</v>
      </c>
      <c r="E9" s="13" t="s">
        <v>43</v>
      </c>
      <c r="F9" s="14" t="s">
        <v>41</v>
      </c>
      <c r="G9" s="11">
        <v>11</v>
      </c>
      <c r="H9" s="13"/>
      <c r="I9" s="13">
        <v>2</v>
      </c>
      <c r="J9" s="11">
        <v>2</v>
      </c>
      <c r="K9" s="11">
        <v>2</v>
      </c>
      <c r="L9" s="11"/>
      <c r="M9" s="11">
        <f t="shared" si="0"/>
        <v>6</v>
      </c>
      <c r="N9" s="11">
        <v>2</v>
      </c>
      <c r="O9" s="11">
        <f t="shared" si="1"/>
        <v>12</v>
      </c>
      <c r="P9" s="11">
        <f t="shared" si="2"/>
        <v>132</v>
      </c>
      <c r="Q9" s="11">
        <v>4.7</v>
      </c>
      <c r="R9" s="11">
        <v>10.4</v>
      </c>
      <c r="S9" s="11">
        <v>9.4</v>
      </c>
      <c r="T9" s="11" t="s">
        <v>29</v>
      </c>
      <c r="U9" s="11">
        <f t="shared" si="3"/>
        <v>114.4</v>
      </c>
      <c r="V9" s="11">
        <f t="shared" si="4"/>
        <v>103.4</v>
      </c>
      <c r="W9" s="11">
        <f>0.6*0.4*0.36*G9</f>
        <v>0.9504</v>
      </c>
    </row>
    <row r="10" s="5" customFormat="1" ht="22.5" customHeight="1" spans="1:23">
      <c r="A10" s="15"/>
      <c r="B10" s="15"/>
      <c r="C10" s="15"/>
      <c r="D10" s="16"/>
      <c r="E10" s="16"/>
      <c r="F10" s="17"/>
      <c r="G10" s="18"/>
      <c r="H10" s="18"/>
      <c r="I10" s="16"/>
      <c r="J10" s="16"/>
      <c r="K10" s="15"/>
      <c r="L10" s="15"/>
      <c r="M10" s="15"/>
      <c r="N10" s="15"/>
      <c r="O10" s="15"/>
      <c r="P10" s="15"/>
      <c r="Q10" s="22"/>
      <c r="R10" s="22"/>
      <c r="S10" s="15"/>
      <c r="T10" s="15"/>
      <c r="U10" s="15"/>
      <c r="V10" s="15"/>
      <c r="W10" s="15"/>
    </row>
    <row r="11" s="5" customFormat="1" ht="22.5" customHeight="1" spans="1:23">
      <c r="A11" s="15"/>
      <c r="B11" s="15"/>
      <c r="C11" s="15"/>
      <c r="D11" s="16"/>
      <c r="E11" s="16"/>
      <c r="F11" s="17"/>
      <c r="G11" s="18"/>
      <c r="H11" s="18"/>
      <c r="I11" s="16"/>
      <c r="J11" s="16"/>
      <c r="K11" s="15"/>
      <c r="L11" s="15"/>
      <c r="M11" s="15"/>
      <c r="N11" s="15"/>
      <c r="O11" s="15"/>
      <c r="P11" s="15"/>
      <c r="Q11" s="22"/>
      <c r="R11" s="22"/>
      <c r="S11" s="15"/>
      <c r="T11" s="15"/>
      <c r="U11" s="15"/>
      <c r="V11" s="15"/>
      <c r="W11" s="15"/>
    </row>
    <row r="12" s="5" customFormat="1" ht="22.5" customHeight="1" spans="1:23">
      <c r="A12" s="15"/>
      <c r="B12" s="15"/>
      <c r="C12" s="15"/>
      <c r="D12" s="16"/>
      <c r="E12" s="16"/>
      <c r="F12" s="17"/>
      <c r="G12" s="18"/>
      <c r="H12" s="18"/>
      <c r="I12" s="16"/>
      <c r="J12" s="16"/>
      <c r="K12" s="15"/>
      <c r="L12" s="15"/>
      <c r="M12" s="15"/>
      <c r="N12" s="15"/>
      <c r="O12" s="15"/>
      <c r="P12" s="15"/>
      <c r="Q12" s="22"/>
      <c r="R12" s="22"/>
      <c r="S12" s="15"/>
      <c r="T12" s="15"/>
      <c r="U12" s="15"/>
      <c r="V12" s="15"/>
      <c r="W12" s="15"/>
    </row>
    <row r="13" s="5" customFormat="1" ht="22.5" customHeight="1" spans="1:23">
      <c r="A13" s="15"/>
      <c r="B13" s="15"/>
      <c r="C13" s="15"/>
      <c r="D13" s="16"/>
      <c r="E13" s="16"/>
      <c r="F13" s="17"/>
      <c r="G13" s="18"/>
      <c r="H13" s="18"/>
      <c r="I13" s="16"/>
      <c r="J13" s="16"/>
      <c r="K13" s="15"/>
      <c r="L13" s="15"/>
      <c r="M13" s="15"/>
      <c r="N13" s="15"/>
      <c r="O13" s="15"/>
      <c r="P13" s="15"/>
      <c r="Q13" s="22"/>
      <c r="R13" s="22"/>
      <c r="S13" s="15"/>
      <c r="T13" s="15"/>
      <c r="U13" s="15"/>
      <c r="V13" s="15"/>
      <c r="W13" s="15"/>
    </row>
    <row r="14" s="5" customFormat="1" ht="22.5" customHeight="1" spans="1:23">
      <c r="A14" s="15"/>
      <c r="B14" s="15"/>
      <c r="C14" s="15"/>
      <c r="D14" s="16"/>
      <c r="E14" s="16"/>
      <c r="F14" s="17"/>
      <c r="G14" s="18"/>
      <c r="H14" s="18"/>
      <c r="I14" s="16"/>
      <c r="J14" s="16"/>
      <c r="K14" s="15"/>
      <c r="L14" s="15"/>
      <c r="M14" s="15"/>
      <c r="N14" s="15"/>
      <c r="O14" s="15"/>
      <c r="P14" s="15"/>
      <c r="Q14" s="22"/>
      <c r="R14" s="22"/>
      <c r="S14" s="15"/>
      <c r="T14" s="15"/>
      <c r="U14" s="15"/>
      <c r="V14" s="15"/>
      <c r="W14" s="15"/>
    </row>
    <row r="15" s="5" customFormat="1" ht="22.5" customHeight="1" spans="1:23">
      <c r="A15" s="15"/>
      <c r="B15" s="15"/>
      <c r="C15" s="15"/>
      <c r="D15" s="16"/>
      <c r="E15" s="16"/>
      <c r="F15" s="17"/>
      <c r="G15" s="18"/>
      <c r="H15" s="18"/>
      <c r="I15" s="16"/>
      <c r="J15" s="16"/>
      <c r="K15" s="15"/>
      <c r="L15" s="15"/>
      <c r="M15" s="15"/>
      <c r="N15" s="15"/>
      <c r="O15" s="15"/>
      <c r="P15" s="15"/>
      <c r="Q15" s="22"/>
      <c r="R15" s="22"/>
      <c r="S15" s="15"/>
      <c r="T15" s="15"/>
      <c r="U15" s="15"/>
      <c r="V15" s="15"/>
      <c r="W15" s="15"/>
    </row>
    <row r="16" s="5" customFormat="1" ht="22.5" customHeight="1" spans="1:23">
      <c r="A16" s="15"/>
      <c r="B16" s="15"/>
      <c r="C16" s="15"/>
      <c r="D16" s="16"/>
      <c r="E16" s="16"/>
      <c r="F16" s="17"/>
      <c r="G16" s="18"/>
      <c r="H16" s="18"/>
      <c r="I16" s="16"/>
      <c r="J16" s="16"/>
      <c r="K16" s="15"/>
      <c r="L16" s="15"/>
      <c r="M16" s="15"/>
      <c r="N16" s="15"/>
      <c r="O16" s="15"/>
      <c r="P16" s="15"/>
      <c r="Q16" s="22"/>
      <c r="R16" s="22"/>
      <c r="S16" s="15"/>
      <c r="T16" s="15"/>
      <c r="U16" s="15"/>
      <c r="V16" s="15"/>
      <c r="W16" s="15"/>
    </row>
    <row r="17" s="5" customFormat="1" ht="22.5" customHeight="1" spans="1:23">
      <c r="A17" s="15"/>
      <c r="B17" s="15"/>
      <c r="C17" s="15"/>
      <c r="D17" s="16"/>
      <c r="E17" s="16"/>
      <c r="F17" s="17"/>
      <c r="G17" s="18"/>
      <c r="H17" s="18"/>
      <c r="I17" s="16"/>
      <c r="J17" s="16"/>
      <c r="K17" s="15"/>
      <c r="L17" s="15"/>
      <c r="M17" s="15"/>
      <c r="N17" s="15"/>
      <c r="O17" s="15"/>
      <c r="P17" s="15"/>
      <c r="Q17" s="22"/>
      <c r="R17" s="22"/>
      <c r="S17" s="15"/>
      <c r="T17" s="15"/>
      <c r="U17" s="15"/>
      <c r="V17" s="15"/>
      <c r="W17" s="15"/>
    </row>
    <row r="18" ht="22.5" customHeight="1" spans="1:23">
      <c r="A18" s="19"/>
      <c r="B18" s="19"/>
      <c r="C18" s="19"/>
      <c r="D18" s="19"/>
      <c r="E18" s="19"/>
      <c r="F18" s="19"/>
      <c r="G18" s="20">
        <f>SUM(G3:G17)</f>
        <v>53</v>
      </c>
      <c r="H18" s="20"/>
      <c r="I18" s="19"/>
      <c r="J18" s="19"/>
      <c r="K18" s="19"/>
      <c r="L18" s="19"/>
      <c r="M18" s="19"/>
      <c r="N18" s="19"/>
      <c r="O18" s="19"/>
      <c r="P18" s="19">
        <f>SUM(P3:P17)</f>
        <v>604</v>
      </c>
      <c r="Q18" s="20"/>
      <c r="R18" s="20"/>
      <c r="S18" s="19"/>
      <c r="T18" s="19"/>
      <c r="U18" s="23">
        <f>SUM(U3:U17)</f>
        <v>525.7</v>
      </c>
      <c r="V18" s="23">
        <f>SUM(V3:V17)</f>
        <v>472.7</v>
      </c>
      <c r="W18" s="19">
        <f>SUM(W3:W17)</f>
        <v>4.3488</v>
      </c>
    </row>
    <row r="19" spans="7:22">
      <c r="G19" s="8">
        <f>SUBTOTAL(9,G3:G18)</f>
        <v>106</v>
      </c>
      <c r="P19" s="6">
        <f>SUBTOTAL(9,P3:P18)</f>
        <v>1208</v>
      </c>
      <c r="U19" s="6">
        <f>SUBTOTAL(9,U3:U18)</f>
        <v>1051.4</v>
      </c>
      <c r="V19" s="6">
        <f>SUBTOTAL(9,V3:V18)</f>
        <v>945.4</v>
      </c>
    </row>
  </sheetData>
  <autoFilter xmlns:etc="http://www.wps.cn/officeDocument/2017/etCustomData" ref="A2:AD18" etc:filterBottomFollowUsedRange="0">
    <extLst/>
  </autoFilter>
  <mergeCells count="1">
    <mergeCell ref="A1:W1"/>
  </mergeCells>
  <pageMargins left="0.196527777777778" right="0" top="0.196527777777778" bottom="0" header="0.298611111111111" footer="0.298611111111111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D8" sqref="D8"/>
    </sheetView>
  </sheetViews>
  <sheetFormatPr defaultColWidth="9.10619469026549" defaultRowHeight="14.25"/>
  <cols>
    <col min="1" max="1" width="14.4424778761062" style="1" customWidth="1"/>
  </cols>
  <sheetData>
    <row r="1" ht="25.5" spans="1:1">
      <c r="A1" s="2"/>
    </row>
    <row r="2" spans="1:1">
      <c r="A2" s="3" t="s">
        <v>2</v>
      </c>
    </row>
    <row r="3" spans="1:1">
      <c r="A3" s="4">
        <v>1593703</v>
      </c>
    </row>
    <row r="4" spans="1:1">
      <c r="A4" s="4">
        <v>1593704</v>
      </c>
    </row>
    <row r="5" spans="1:1">
      <c r="A5" s="4">
        <v>1593705</v>
      </c>
    </row>
    <row r="6" spans="1:1">
      <c r="A6" s="4">
        <v>1593706</v>
      </c>
    </row>
    <row r="7" spans="1:1">
      <c r="A7" s="4">
        <v>1593707</v>
      </c>
    </row>
    <row r="8" spans="1:1">
      <c r="A8" s="4">
        <v>1593709</v>
      </c>
    </row>
    <row r="9" spans="1:1">
      <c r="A9" s="4">
        <v>1593710</v>
      </c>
    </row>
    <row r="10" spans="1:1">
      <c r="A10" s="4">
        <v>1593711</v>
      </c>
    </row>
    <row r="11" spans="1:1">
      <c r="A11" s="4">
        <v>1593712</v>
      </c>
    </row>
    <row r="12" spans="1:1">
      <c r="A12" s="4">
        <v>1593713</v>
      </c>
    </row>
    <row r="13" spans="1:1">
      <c r="A13" s="4">
        <v>1593715</v>
      </c>
    </row>
    <row r="14" spans="1:1">
      <c r="A14" s="4">
        <v>1593716</v>
      </c>
    </row>
    <row r="15" spans="1:1">
      <c r="A15" s="4">
        <v>1593717</v>
      </c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宋飞燕</cp:lastModifiedBy>
  <dcterms:created xsi:type="dcterms:W3CDTF">2024-05-11T07:01:00Z</dcterms:created>
  <cp:lastPrinted>2024-06-20T09:01:00Z</cp:lastPrinted>
  <dcterms:modified xsi:type="dcterms:W3CDTF">2025-07-11T07:59:04Z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40D32C9FEBB142DDA904BB66DADEA048_13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