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2" r:id="rId1"/>
    <sheet name="Sheet2" sheetId="3" r:id="rId2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Sheet1!$A$1:$U$13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<sst xmlns="http://schemas.openxmlformats.org/spreadsheetml/2006/main" count="355" uniqueCount="73">
  <si>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</si>
  <si>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</si>
  <si>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</si>
  <si>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</si>
  <si>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</si>
  <si>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</si>
  <si>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</si>
  <si>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</si>
  <si>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</si>
  <si>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</si>
  <si>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</si>
  <si>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</si>
  <si>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color rgb="FFFF0000"/>
        <rFont val="Calibri"/>
        <charset val="0"/>
      </rPr>
      <t>QUANTITY</t>
    </r>
    <r>
      <rPr>
        <sz val="11"/>
        <color rgb="FFFF0000"/>
        <rFont val="宋体"/>
        <charset val="0"/>
      </rPr>
      <t>数量</t>
    </r>
  </si>
  <si>
    <r>
      <rPr>
        <sz val="11"/>
        <rFont val="Calibri"/>
        <charset val="0"/>
      </rPr>
      <t xml:space="preserve">CARTON SIZE(m) </t>
    </r>
    <r>
      <rPr>
        <sz val="11"/>
        <rFont val="宋体"/>
        <charset val="0"/>
      </rPr>
      <t>箱尺寸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</si>
  <si>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</si>
  <si>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</si>
  <si>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</si>
  <si>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</si>
  <si>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</si>
  <si>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</si>
  <si>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</si>
  <si>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XS</t>
  </si>
  <si>
    <t>S</t>
  </si>
  <si>
    <t>M</t>
  </si>
  <si>
    <t>L</t>
  </si>
  <si>
    <t>XL</t>
  </si>
  <si>
    <t>XXL</t>
  </si>
  <si>
    <t>3XL</t>
  </si>
  <si>
    <r>
      <rPr>
        <sz val="11"/>
        <color rgb="FFFF0000"/>
        <rFont val="Calibri"/>
        <charset val="0"/>
      </rPr>
      <t>QTY</t>
    </r>
    <r>
      <rPr>
        <sz val="11"/>
        <color rgb="FFFF0000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</si>
  <si>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</si>
  <si>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</si>
  <si>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</si>
  <si>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</si>
  <si>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</si>
  <si>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t>Kgs</t>
  </si>
  <si>
    <t>F8079AX</t>
  </si>
  <si>
    <t>1-9</t>
  </si>
  <si>
    <t>BK27-BLACK</t>
  </si>
  <si>
    <t>TTL</t>
  </si>
  <si>
    <t>1-13</t>
  </si>
  <si>
    <t>1-31</t>
  </si>
  <si>
    <t>红色洗标、贴吊牌</t>
  </si>
  <si>
    <t>1-22</t>
  </si>
  <si>
    <t>红色洗标</t>
  </si>
  <si>
    <t>1-27</t>
  </si>
  <si>
    <t>黄色封箱胶</t>
  </si>
  <si>
    <t>PO#目的港</t>
  </si>
  <si>
    <t>包装方式</t>
  </si>
  <si>
    <t>包装说明</t>
  </si>
  <si>
    <t>颜色</t>
  </si>
  <si>
    <t>2XL</t>
  </si>
  <si>
    <t>合计</t>
  </si>
  <si>
    <t>PO小计</t>
  </si>
  <si>
    <t>包装配比</t>
  </si>
  <si>
    <t>中包数</t>
  </si>
  <si>
    <t>2包1箱</t>
  </si>
  <si>
    <t>1包1箱</t>
  </si>
  <si>
    <t>小计</t>
  </si>
  <si>
    <t>60*40*38</t>
  </si>
  <si>
    <t>60*40*20</t>
  </si>
  <si>
    <t>1650948
NORTH IRAQ</t>
  </si>
  <si>
    <t>独色混码</t>
  </si>
  <si>
    <t>0:1:3:3:2:1:
0</t>
  </si>
  <si>
    <t>1650947
SOUTH IRAQ</t>
  </si>
  <si>
    <t>0:1:3:3:2:
1:0</t>
  </si>
  <si>
    <t>1650946
GEORGIA</t>
  </si>
  <si>
    <t>1650945
UKRAINE</t>
  </si>
  <si>
    <t>1650944
KAZAKHSTAN</t>
  </si>
  <si>
    <t>1650943
TOPTAN-5</t>
  </si>
  <si>
    <t>1650942
TOPTAN-7</t>
  </si>
  <si>
    <t>0:1:2:3:2:
1:1</t>
  </si>
  <si>
    <t>1651375
MOROCCO</t>
  </si>
  <si>
    <t>1:2:3:2:1:
0:0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</si>
</sst>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  <numFmt numFmtId="178" formatCode="0.00_ "/>
  </numFmts>
  <fonts count="49">
    <font>
      <sz val="10"/>
      <name val="Arial"/>
      <charset val="0"/>
    </font>
    <font>
      <b/>
      <sz val="14"/>
      <name val="宋体"/>
      <charset val="0"/>
    </font>
    <font>
      <b/>
      <sz val="14"/>
      <color rgb="FFFF0000"/>
      <name val="宋体"/>
      <charset val="0"/>
    </font>
    <font>
      <b/>
      <sz val="24"/>
      <name val="宋体"/>
      <charset val="0"/>
    </font>
    <font>
      <b/>
      <sz val="14"/>
      <name val="宋体"/>
      <charset val="134"/>
    </font>
    <font>
      <b/>
      <sz val="14"/>
      <color rgb="FF000000"/>
      <name val="宋体"/>
      <charset val="204"/>
    </font>
    <font>
      <b/>
      <sz val="14"/>
      <color rgb="FF000000"/>
      <name val="宋体"/>
      <charset val="134"/>
    </font>
    <font>
      <b/>
      <sz val="24"/>
      <color rgb="FFFF0000"/>
      <name val="宋体"/>
      <charset val="0"/>
    </font>
    <font>
      <b/>
      <sz val="14"/>
      <color rgb="FFFF0000"/>
      <name val="宋体"/>
      <charset val="134"/>
    </font>
    <font>
      <sz val="10"/>
      <name val="Calibri"/>
      <charset val="0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indexed="8"/>
      <name val="Arial"/>
      <charset val="0"/>
    </font>
    <font>
      <sz val="10"/>
      <name val="Arial Narrow"/>
      <charset val="0"/>
    </font>
    <font>
      <b/>
      <sz val="16"/>
      <name val="Arial Narrow"/>
      <charset val="0"/>
    </font>
    <font>
      <sz val="12"/>
      <name val="Calibri"/>
      <charset val="0"/>
    </font>
    <font>
      <b/>
      <sz val="12"/>
      <name val="Calibri"/>
      <charset val="0"/>
    </font>
    <font>
      <sz val="11"/>
      <name val="Calibri"/>
      <charset val="0"/>
    </font>
    <font>
      <b/>
      <sz val="14"/>
      <name val="Calibri"/>
      <charset val="0"/>
    </font>
    <font>
      <b/>
      <sz val="11"/>
      <name val="Calibri"/>
      <charset val="0"/>
    </font>
    <font>
      <sz val="10"/>
      <color rgb="FFFF0000"/>
      <name val="Arial"/>
      <charset val="0"/>
    </font>
    <font>
      <sz val="10"/>
      <color rgb="FFFF0000"/>
      <name val="Arial Narrow"/>
      <charset val="0"/>
    </font>
    <font>
      <b/>
      <sz val="16"/>
      <color rgb="FFFF0000"/>
      <name val="Arial Narrow"/>
      <charset val="0"/>
    </font>
    <font>
      <sz val="12"/>
      <color rgb="FFFF0000"/>
      <name val="Calibri"/>
      <charset val="0"/>
    </font>
    <font>
      <sz val="11"/>
      <color rgb="FFFF0000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</font>
    <font>
      <sz val="11"/>
      <name val="宋体"/>
      <charset val="0"/>
    </font>
    <font>
      <b/>
      <sz val="12"/>
      <name val="宋体"/>
      <charset val="0"/>
    </font>
    <font>
      <sz val="12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6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15" applyNumberFormat="0" applyAlignment="0" applyProtection="0">
      <alignment vertical="center"/>
    </xf>
    <xf numFmtId="0" fontId="35" fillId="8" borderId="16" applyNumberFormat="0" applyAlignment="0" applyProtection="0">
      <alignment vertical="center"/>
    </xf>
    <xf numFmtId="0" fontId="36" fillId="8" borderId="15" applyNumberFormat="0" applyAlignment="0" applyProtection="0">
      <alignment vertical="center"/>
    </xf>
    <xf numFmtId="0" fontId="37" fillId="9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10" fillId="0" borderId="0"/>
  </cellStyleXfs>
  <cellXfs count="106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/>
    </xf>
    <xf numFmtId="0" fontId="4" fillId="4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7" fontId="4" fillId="5" borderId="6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2" fillId="0" borderId="0" xfId="49" applyFont="1" applyFill="1" applyAlignment="1">
      <alignment horizontal="center" vertical="center"/>
    </xf>
    <xf numFmtId="49" fontId="12" fillId="0" borderId="0" xfId="49" applyNumberFormat="1" applyFont="1" applyFill="1" applyAlignment="1">
      <alignment horizontal="center" vertical="center"/>
    </xf>
    <xf numFmtId="0" fontId="12" fillId="4" borderId="0" xfId="49" applyFont="1" applyFill="1" applyAlignment="1">
      <alignment horizontal="center" vertical="center"/>
    </xf>
    <xf numFmtId="49" fontId="12" fillId="4" borderId="0" xfId="49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176" fontId="17" fillId="0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center" vertical="center"/>
    </xf>
    <xf numFmtId="176" fontId="17" fillId="4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7" fillId="4" borderId="6" xfId="0" applyNumberFormat="1" applyFont="1" applyFill="1" applyBorder="1" applyAlignment="1">
      <alignment horizontal="center" vertical="center"/>
    </xf>
    <xf numFmtId="178" fontId="19" fillId="0" borderId="6" xfId="0" applyNumberFormat="1" applyFont="1" applyFill="1" applyBorder="1" applyAlignment="1">
      <alignment horizontal="center" vertical="center"/>
    </xf>
    <xf numFmtId="176" fontId="19" fillId="4" borderId="6" xfId="0" applyNumberFormat="1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/>
    </xf>
    <xf numFmtId="0" fontId="20" fillId="0" borderId="0" xfId="49" applyFont="1" applyFill="1" applyAlignment="1">
      <alignment horizontal="center" vertical="center"/>
    </xf>
    <xf numFmtId="176" fontId="12" fillId="0" borderId="0" xfId="49" applyNumberFormat="1" applyFont="1" applyFill="1" applyAlignment="1">
      <alignment horizontal="center" vertical="center"/>
    </xf>
    <xf numFmtId="49" fontId="20" fillId="0" borderId="0" xfId="49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76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176" fontId="24" fillId="0" borderId="6" xfId="0" applyNumberFormat="1" applyFont="1" applyFill="1" applyBorder="1" applyAlignment="1">
      <alignment horizontal="center" vertical="center" wrapText="1"/>
    </xf>
    <xf numFmtId="176" fontId="24" fillId="0" borderId="6" xfId="0" applyNumberFormat="1" applyFont="1" applyFill="1" applyBorder="1" applyAlignment="1">
      <alignment horizontal="center" vertical="center"/>
    </xf>
    <xf numFmtId="178" fontId="15" fillId="0" borderId="6" xfId="0" applyNumberFormat="1" applyFont="1" applyFill="1" applyBorder="1" applyAlignment="1">
      <alignment horizontal="center" vertical="center"/>
    </xf>
    <xf numFmtId="176" fontId="19" fillId="0" borderId="6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/>
    </xf>
    <xf numFmtId="0" fontId="13" fillId="0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25</xdr:col>
      <xdr:colOff>0</xdr:colOff>
      <xdr:row>6</xdr:row>
      <xdr:rowOff>113664</xdr:rowOff>
    </xdr:from>
    <xdr:ext cx="90805" cy="124460"/>
    <xdr:sp>
      <xdr:nvSpPr>
        <xdr:cNvPr id="2" name="textbox1"/>
        <xdr:cNvSpPr txBox="1"/>
      </xdr:nvSpPr>
      <xdr:spPr>
        <a:xfrm>
          <a:off x="21111845" y="3065780"/>
          <a:ext cx="90805" cy="1244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510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90"/>
  <sheetViews>
    <sheetView tabSelected="1" zoomScale="85" zoomScaleNormal="85" zoomScaleSheetLayoutView="60" workbookViewId="0">
      <selection activeCell="J63" sqref="J63"/>
    </sheetView>
  </sheetViews>
  <sheetFormatPr defaultColWidth="9.78181818181818" defaultRowHeight="15"/>
  <cols>
    <col min="1" max="1" width="16" style="40" customWidth="1"/>
    <col min="2" max="2" width="30.1090909090909" style="40" customWidth="1"/>
    <col min="3" max="3" width="12.1090909090909" style="41" customWidth="1"/>
    <col min="4" max="4" width="13.0090909090909" style="42" customWidth="1"/>
    <col min="5" max="5" width="27.6636363636364" style="40" customWidth="1"/>
    <col min="6" max="11" width="9.10909090909091" style="40" customWidth="1"/>
    <col min="12" max="12" width="9.07272727272727" style="43" customWidth="1"/>
    <col min="13" max="13" width="9" style="40" customWidth="1"/>
    <col min="14" max="14" width="12.2636363636364" style="44" customWidth="1"/>
    <col min="15" max="15" width="10.9181818181818" style="40" customWidth="1"/>
    <col min="16" max="16" width="7.33636363636364" style="40" customWidth="1"/>
    <col min="17" max="17" width="8.55454545454545" style="40" customWidth="1"/>
    <col min="18" max="19" width="8.88181818181818" style="40" customWidth="1"/>
    <col min="20" max="20" width="10.3363636363636" style="40" customWidth="1"/>
    <col min="21" max="21" width="9" style="40" customWidth="1"/>
    <col min="22" max="16384" width="9.78181818181818" style="40"/>
  </cols>
  <sheetData>
    <row r="1" s="38" customFormat="1" spans="1:20">
      <c r="A1" s="40"/>
      <c r="B1" s="40"/>
      <c r="C1" s="41"/>
      <c r="D1" s="42"/>
      <c r="E1" s="40"/>
      <c r="F1" s="40"/>
      <c r="G1" s="40"/>
      <c r="H1" s="40"/>
      <c r="I1" s="40"/>
      <c r="J1" s="40"/>
      <c r="K1" s="40"/>
      <c r="L1" s="43"/>
      <c r="M1" s="40"/>
      <c r="N1" s="44"/>
      <c r="O1" s="40"/>
      <c r="P1" s="40"/>
      <c r="Q1" s="40"/>
      <c r="R1" s="40"/>
      <c r="S1" s="40"/>
      <c r="T1" s="40"/>
    </row>
    <row r="2" s="38" customFormat="1" ht="12.5" spans="1:20">
      <c r="A2" s="45" t="s">
        <v>0</v>
      </c>
      <c r="B2" s="45"/>
      <c r="C2" s="46"/>
      <c r="D2" s="47"/>
      <c r="E2" s="45"/>
      <c r="F2" s="45"/>
      <c r="G2" s="45"/>
      <c r="H2" s="45"/>
      <c r="I2" s="45"/>
      <c r="J2" s="45"/>
      <c r="K2" s="45"/>
      <c r="L2" s="80"/>
      <c r="M2" s="45"/>
      <c r="N2" s="81"/>
      <c r="O2" s="45"/>
      <c r="P2" s="45"/>
      <c r="Q2" s="45"/>
      <c r="R2" s="45"/>
      <c r="S2" s="45"/>
      <c r="T2" s="45"/>
    </row>
    <row r="3" s="38" customFormat="1" ht="12.5" spans="1:20">
      <c r="A3" s="46" t="s">
        <v>1</v>
      </c>
      <c r="B3" s="46"/>
      <c r="C3" s="46"/>
      <c r="D3" s="48"/>
      <c r="E3" s="46"/>
      <c r="F3" s="46"/>
      <c r="G3" s="46"/>
      <c r="H3" s="46"/>
      <c r="I3" s="46"/>
      <c r="J3" s="46"/>
      <c r="K3" s="46"/>
      <c r="L3" s="82"/>
      <c r="M3" s="46"/>
      <c r="N3" s="46"/>
      <c r="O3" s="46"/>
      <c r="P3" s="46"/>
      <c r="Q3" s="46"/>
      <c r="R3" s="46"/>
      <c r="S3" s="46"/>
      <c r="T3" s="46"/>
    </row>
    <row r="4" s="38" customFormat="1" ht="13" spans="1:14">
      <c r="A4" s="106" t="s">
        <v>2</v>
      </c>
      <c r="B4" s="49"/>
      <c r="C4" s="50"/>
      <c r="D4" s="51"/>
      <c r="E4" s="49"/>
      <c r="F4" s="49"/>
      <c r="G4" s="49"/>
      <c r="H4" s="49"/>
      <c r="I4" s="49"/>
      <c r="J4" s="49"/>
      <c r="K4" s="49"/>
      <c r="L4" s="83"/>
      <c r="M4" s="49"/>
      <c r="N4" s="84"/>
    </row>
    <row r="5" s="38" customFormat="1" ht="20" spans="1:20">
      <c r="A5" s="52" t="s">
        <v>3</v>
      </c>
      <c r="B5" s="52"/>
      <c r="C5" s="53"/>
      <c r="D5" s="54"/>
      <c r="E5" s="52"/>
      <c r="F5" s="52"/>
      <c r="G5" s="52"/>
      <c r="H5" s="52"/>
      <c r="I5" s="52"/>
      <c r="J5" s="52"/>
      <c r="K5" s="52"/>
      <c r="L5" s="85"/>
      <c r="M5" s="52"/>
      <c r="N5" s="86"/>
      <c r="O5" s="52"/>
      <c r="P5" s="52"/>
      <c r="Q5" s="52"/>
      <c r="R5" s="52"/>
      <c r="S5" s="52"/>
      <c r="T5" s="52"/>
    </row>
    <row r="6" s="39" customFormat="1" ht="25" customHeight="1" spans="1:20">
      <c r="A6" s="40"/>
      <c r="B6" s="55"/>
      <c r="C6" s="56"/>
      <c r="D6" s="57"/>
      <c r="F6" s="55"/>
      <c r="G6" s="55"/>
      <c r="H6" s="55"/>
      <c r="I6" s="55"/>
      <c r="J6" s="55"/>
      <c r="K6" s="55"/>
      <c r="L6" s="87"/>
      <c r="M6" s="88" t="s">
        <v>4</v>
      </c>
      <c r="N6" s="88"/>
      <c r="O6" s="59"/>
      <c r="P6" s="89"/>
      <c r="Q6" s="89"/>
      <c r="R6" s="89"/>
      <c r="S6" s="89"/>
      <c r="T6" s="89"/>
    </row>
    <row r="7" s="40" customFormat="1" ht="25" customHeight="1" spans="1:18">
      <c r="A7" s="58"/>
      <c r="B7" s="59"/>
      <c r="C7" s="60"/>
      <c r="D7" s="61"/>
      <c r="E7" s="59"/>
      <c r="F7" s="58"/>
      <c r="G7" s="58"/>
      <c r="H7" s="58"/>
      <c r="I7" s="58"/>
      <c r="J7" s="58"/>
      <c r="K7" s="58"/>
      <c r="L7" s="90"/>
      <c r="M7" s="59" t="s">
        <v>5</v>
      </c>
      <c r="N7" s="91"/>
      <c r="O7" s="59"/>
      <c r="P7" s="59"/>
      <c r="Q7" s="59"/>
      <c r="R7" s="91"/>
    </row>
    <row r="8" s="40" customFormat="1" ht="25" customHeight="1" spans="1:22">
      <c r="A8" s="62"/>
      <c r="B8" s="63"/>
      <c r="C8" s="64"/>
      <c r="D8" s="65"/>
      <c r="E8" s="63"/>
      <c r="F8" s="63"/>
      <c r="G8" s="62"/>
      <c r="H8" s="62"/>
      <c r="I8" s="62"/>
      <c r="J8" s="62"/>
      <c r="K8" s="62"/>
      <c r="L8" s="62"/>
      <c r="M8" s="92"/>
      <c r="N8" s="63"/>
      <c r="O8" s="62"/>
      <c r="P8" s="93" t="s">
        <v>6</v>
      </c>
      <c r="Q8" s="101"/>
      <c r="R8" s="101"/>
      <c r="S8" s="101"/>
      <c r="T8" s="101"/>
      <c r="U8" s="101"/>
      <c r="V8" s="102"/>
    </row>
    <row r="9" s="40" customFormat="1" ht="50" customHeight="1" spans="1:22">
      <c r="A9" s="66" t="s">
        <v>7</v>
      </c>
      <c r="B9" s="67" t="s">
        <v>8</v>
      </c>
      <c r="C9" s="68" t="s">
        <v>9</v>
      </c>
      <c r="D9" s="69" t="s">
        <v>10</v>
      </c>
      <c r="E9" s="67" t="s">
        <v>11</v>
      </c>
      <c r="F9" s="70"/>
      <c r="G9" s="71"/>
      <c r="H9" s="71"/>
      <c r="I9" s="71"/>
      <c r="J9" s="71"/>
      <c r="K9" s="71"/>
      <c r="L9" s="94"/>
      <c r="M9" s="95" t="s">
        <v>12</v>
      </c>
      <c r="N9" s="74"/>
      <c r="O9" s="72"/>
      <c r="P9" s="96" t="s">
        <v>13</v>
      </c>
      <c r="Q9" s="103"/>
      <c r="R9" s="104"/>
      <c r="S9" s="67" t="s">
        <v>14</v>
      </c>
      <c r="T9" s="67" t="s">
        <v>15</v>
      </c>
      <c r="U9" s="67" t="s">
        <v>16</v>
      </c>
      <c r="V9" s="67" t="s">
        <v>17</v>
      </c>
    </row>
    <row r="10" s="40" customFormat="1" ht="65" customHeight="1" spans="1:22">
      <c r="A10" s="66"/>
      <c r="B10" s="67"/>
      <c r="C10" s="72" t="s">
        <v>18</v>
      </c>
      <c r="D10" s="73" t="s">
        <v>19</v>
      </c>
      <c r="E10" s="74" t="s">
        <v>20</v>
      </c>
      <c r="F10" s="74" t="s">
        <v>21</v>
      </c>
      <c r="G10" s="68" t="s">
        <v>22</v>
      </c>
      <c r="H10" s="68" t="s">
        <v>23</v>
      </c>
      <c r="I10" s="68" t="s">
        <v>24</v>
      </c>
      <c r="J10" s="68" t="s">
        <v>25</v>
      </c>
      <c r="K10" s="68" t="s">
        <v>26</v>
      </c>
      <c r="L10" s="68" t="s">
        <v>27</v>
      </c>
      <c r="M10" s="97" t="s">
        <v>28</v>
      </c>
      <c r="N10" s="66" t="s">
        <v>29</v>
      </c>
      <c r="O10" s="72" t="s">
        <v>30</v>
      </c>
      <c r="P10" s="67" t="s">
        <v>31</v>
      </c>
      <c r="Q10" s="67" t="s">
        <v>32</v>
      </c>
      <c r="R10" s="67" t="s">
        <v>33</v>
      </c>
      <c r="S10" s="74" t="s">
        <v>34</v>
      </c>
      <c r="T10" s="74" t="s">
        <v>34</v>
      </c>
      <c r="U10" s="74" t="s">
        <v>34</v>
      </c>
      <c r="V10" s="74" t="s">
        <v>34</v>
      </c>
    </row>
    <row r="11" s="40" customFormat="1" ht="25" customHeight="1" spans="1:23">
      <c r="A11" s="75">
        <v>1650948</v>
      </c>
      <c r="B11" s="75" t="s">
        <v>35</v>
      </c>
      <c r="C11" s="68" t="s">
        <v>36</v>
      </c>
      <c r="D11" s="76">
        <v>20</v>
      </c>
      <c r="E11" s="75" t="s">
        <v>37</v>
      </c>
      <c r="F11" s="75">
        <v>0</v>
      </c>
      <c r="G11" s="75">
        <v>1</v>
      </c>
      <c r="H11" s="75">
        <v>3</v>
      </c>
      <c r="I11" s="75">
        <v>3</v>
      </c>
      <c r="J11" s="75">
        <v>2</v>
      </c>
      <c r="K11" s="75">
        <v>1</v>
      </c>
      <c r="L11" s="75">
        <v>0</v>
      </c>
      <c r="M11" s="98">
        <f>SUM(F11:L11)</f>
        <v>10</v>
      </c>
      <c r="N11" s="79">
        <v>2</v>
      </c>
      <c r="O11" s="72">
        <f>M11*N11*D11</f>
        <v>400</v>
      </c>
      <c r="P11" s="99">
        <v>0.6</v>
      </c>
      <c r="Q11" s="99">
        <v>0.4</v>
      </c>
      <c r="R11" s="99">
        <v>0.38</v>
      </c>
      <c r="S11" s="75">
        <v>11</v>
      </c>
      <c r="T11" s="99">
        <f>S11*D11</f>
        <v>220</v>
      </c>
      <c r="U11" s="75">
        <v>9.9</v>
      </c>
      <c r="V11" s="99">
        <f>U11*D11</f>
        <v>198</v>
      </c>
      <c r="W11" s="40">
        <f>P11*Q11*R11*D11</f>
        <v>1.824</v>
      </c>
    </row>
    <row r="12" s="40" customFormat="1" ht="25" customHeight="1" spans="1:22">
      <c r="A12" s="77" t="s">
        <v>38</v>
      </c>
      <c r="B12" s="63"/>
      <c r="C12" s="64"/>
      <c r="D12" s="78">
        <f>SUM(D11:D11)</f>
        <v>20</v>
      </c>
      <c r="E12" s="63"/>
      <c r="F12" s="63"/>
      <c r="G12" s="63"/>
      <c r="H12" s="63"/>
      <c r="I12" s="63"/>
      <c r="J12" s="63"/>
      <c r="K12" s="63"/>
      <c r="L12" s="63"/>
      <c r="M12" s="92"/>
      <c r="N12" s="63"/>
      <c r="O12" s="100">
        <f>SUM(O11:O11)</f>
        <v>400</v>
      </c>
      <c r="P12" s="63"/>
      <c r="Q12" s="63"/>
      <c r="R12" s="63"/>
      <c r="S12" s="105"/>
      <c r="T12" s="77">
        <f>SUM(T11:T11)</f>
        <v>220</v>
      </c>
      <c r="U12" s="74"/>
      <c r="V12" s="77">
        <f>SUM(V11:V11)</f>
        <v>198</v>
      </c>
    </row>
    <row r="13" s="40" customFormat="1" ht="25" customHeight="1" spans="1:12">
      <c r="A13" s="44"/>
      <c r="D13" s="42"/>
      <c r="F13" s="44"/>
      <c r="G13" s="44"/>
      <c r="H13" s="44"/>
      <c r="I13" s="44"/>
      <c r="J13" s="44"/>
      <c r="K13" s="44"/>
      <c r="L13" s="43"/>
    </row>
    <row r="14" s="40" customFormat="1" ht="50" customHeight="1" spans="1:22">
      <c r="A14" s="66" t="s">
        <v>7</v>
      </c>
      <c r="B14" s="67" t="s">
        <v>8</v>
      </c>
      <c r="C14" s="68" t="s">
        <v>9</v>
      </c>
      <c r="D14" s="69" t="s">
        <v>10</v>
      </c>
      <c r="E14" s="67" t="s">
        <v>11</v>
      </c>
      <c r="F14" s="70"/>
      <c r="G14" s="71"/>
      <c r="H14" s="71"/>
      <c r="I14" s="71"/>
      <c r="J14" s="71"/>
      <c r="K14" s="71"/>
      <c r="L14" s="94"/>
      <c r="M14" s="95" t="s">
        <v>12</v>
      </c>
      <c r="N14" s="74"/>
      <c r="O14" s="72"/>
      <c r="P14" s="96" t="s">
        <v>13</v>
      </c>
      <c r="Q14" s="103"/>
      <c r="R14" s="104"/>
      <c r="S14" s="67" t="s">
        <v>14</v>
      </c>
      <c r="T14" s="67" t="s">
        <v>15</v>
      </c>
      <c r="U14" s="67" t="s">
        <v>16</v>
      </c>
      <c r="V14" s="67" t="s">
        <v>17</v>
      </c>
    </row>
    <row r="15" ht="65" customHeight="1" spans="1:22">
      <c r="A15" s="66"/>
      <c r="B15" s="67"/>
      <c r="C15" s="72" t="s">
        <v>18</v>
      </c>
      <c r="D15" s="73" t="s">
        <v>19</v>
      </c>
      <c r="E15" s="74" t="s">
        <v>20</v>
      </c>
      <c r="F15" s="74" t="s">
        <v>21</v>
      </c>
      <c r="G15" s="68" t="s">
        <v>22</v>
      </c>
      <c r="H15" s="68" t="s">
        <v>23</v>
      </c>
      <c r="I15" s="68" t="s">
        <v>24</v>
      </c>
      <c r="J15" s="68" t="s">
        <v>25</v>
      </c>
      <c r="K15" s="68" t="s">
        <v>26</v>
      </c>
      <c r="L15" s="68" t="s">
        <v>27</v>
      </c>
      <c r="M15" s="97" t="s">
        <v>28</v>
      </c>
      <c r="N15" s="66" t="s">
        <v>29</v>
      </c>
      <c r="O15" s="72" t="s">
        <v>30</v>
      </c>
      <c r="P15" s="67" t="s">
        <v>31</v>
      </c>
      <c r="Q15" s="67" t="s">
        <v>32</v>
      </c>
      <c r="R15" s="67" t="s">
        <v>33</v>
      </c>
      <c r="S15" s="74" t="s">
        <v>34</v>
      </c>
      <c r="T15" s="74" t="s">
        <v>34</v>
      </c>
      <c r="U15" s="74" t="s">
        <v>34</v>
      </c>
      <c r="V15" s="74" t="s">
        <v>34</v>
      </c>
    </row>
    <row r="16" ht="25" customHeight="1" spans="1:23">
      <c r="A16" s="75">
        <v>1650947</v>
      </c>
      <c r="B16" s="75" t="s">
        <v>35</v>
      </c>
      <c r="C16" s="68" t="s">
        <v>39</v>
      </c>
      <c r="D16" s="76">
        <v>28</v>
      </c>
      <c r="E16" s="75" t="s">
        <v>37</v>
      </c>
      <c r="F16" s="75">
        <v>0</v>
      </c>
      <c r="G16" s="75">
        <v>1</v>
      </c>
      <c r="H16" s="75">
        <v>3</v>
      </c>
      <c r="I16" s="75">
        <v>3</v>
      </c>
      <c r="J16" s="75">
        <v>2</v>
      </c>
      <c r="K16" s="75">
        <v>1</v>
      </c>
      <c r="L16" s="75">
        <v>0</v>
      </c>
      <c r="M16" s="98">
        <f>SUM(F16:L16)</f>
        <v>10</v>
      </c>
      <c r="N16" s="79">
        <v>2</v>
      </c>
      <c r="O16" s="72">
        <f>M16*N16*D16</f>
        <v>560</v>
      </c>
      <c r="P16" s="99">
        <v>0.6</v>
      </c>
      <c r="Q16" s="99">
        <v>0.4</v>
      </c>
      <c r="R16" s="99">
        <v>0.38</v>
      </c>
      <c r="S16" s="75">
        <v>11</v>
      </c>
      <c r="T16" s="99">
        <f>S16*D16</f>
        <v>308</v>
      </c>
      <c r="U16" s="75">
        <v>9.9</v>
      </c>
      <c r="V16" s="99">
        <f>U16*D16</f>
        <v>277.2</v>
      </c>
      <c r="W16" s="40">
        <f>P16*Q16*R16*D16</f>
        <v>2.5536</v>
      </c>
    </row>
    <row r="17" ht="25" customHeight="1" spans="1:23">
      <c r="A17" s="75">
        <v>1650947</v>
      </c>
      <c r="B17" s="75" t="s">
        <v>35</v>
      </c>
      <c r="C17" s="79">
        <v>14</v>
      </c>
      <c r="D17" s="76">
        <v>4</v>
      </c>
      <c r="E17" s="75" t="s">
        <v>37</v>
      </c>
      <c r="F17" s="75">
        <v>0</v>
      </c>
      <c r="G17" s="75">
        <v>1</v>
      </c>
      <c r="H17" s="75">
        <v>3</v>
      </c>
      <c r="I17" s="75">
        <v>3</v>
      </c>
      <c r="J17" s="75">
        <v>2</v>
      </c>
      <c r="K17" s="75">
        <v>1</v>
      </c>
      <c r="L17" s="75">
        <v>0</v>
      </c>
      <c r="M17" s="98">
        <f>SUM(F17:L17)</f>
        <v>10</v>
      </c>
      <c r="N17" s="79">
        <v>1</v>
      </c>
      <c r="O17" s="72">
        <f>M17*N17*D17</f>
        <v>40</v>
      </c>
      <c r="P17" s="99">
        <v>0.6</v>
      </c>
      <c r="Q17" s="99">
        <v>0.4</v>
      </c>
      <c r="R17" s="99">
        <v>0.2</v>
      </c>
      <c r="S17" s="75">
        <v>5.85</v>
      </c>
      <c r="T17" s="99">
        <f>S17*D17</f>
        <v>23.4</v>
      </c>
      <c r="U17" s="75">
        <v>4.95</v>
      </c>
      <c r="V17" s="99">
        <f>U17*D17</f>
        <v>19.8</v>
      </c>
      <c r="W17" s="40">
        <f>P17*Q17*R17*D17</f>
        <v>0.192</v>
      </c>
    </row>
    <row r="18" ht="25" customHeight="1" spans="1:22">
      <c r="A18" s="77" t="s">
        <v>38</v>
      </c>
      <c r="B18" s="63"/>
      <c r="C18" s="64"/>
      <c r="D18" s="78">
        <f>SUM(D16:D17)</f>
        <v>32</v>
      </c>
      <c r="E18" s="63"/>
      <c r="F18" s="63"/>
      <c r="G18" s="63"/>
      <c r="H18" s="63"/>
      <c r="I18" s="63"/>
      <c r="J18" s="63"/>
      <c r="K18" s="63"/>
      <c r="L18" s="63"/>
      <c r="M18" s="92"/>
      <c r="N18" s="63"/>
      <c r="O18" s="100">
        <f>SUM(O16:O17)</f>
        <v>600</v>
      </c>
      <c r="P18" s="63"/>
      <c r="Q18" s="63"/>
      <c r="R18" s="63"/>
      <c r="S18" s="105"/>
      <c r="T18" s="77">
        <f>SUM(T16:T17)</f>
        <v>331.4</v>
      </c>
      <c r="U18" s="74"/>
      <c r="V18" s="77">
        <f>SUM(V16:V17)</f>
        <v>297</v>
      </c>
    </row>
    <row r="19" ht="25" customHeight="1" spans="1:14">
      <c r="A19" s="44"/>
      <c r="C19" s="40"/>
      <c r="F19" s="44"/>
      <c r="G19" s="44"/>
      <c r="H19" s="44"/>
      <c r="I19" s="44"/>
      <c r="J19" s="44"/>
      <c r="K19" s="44"/>
      <c r="N19" s="40"/>
    </row>
    <row r="20" ht="50" customHeight="1" spans="1:22">
      <c r="A20" s="66" t="s">
        <v>7</v>
      </c>
      <c r="B20" s="67" t="s">
        <v>8</v>
      </c>
      <c r="C20" s="68" t="s">
        <v>9</v>
      </c>
      <c r="D20" s="69" t="s">
        <v>10</v>
      </c>
      <c r="E20" s="67" t="s">
        <v>11</v>
      </c>
      <c r="F20" s="70"/>
      <c r="G20" s="71"/>
      <c r="H20" s="71"/>
      <c r="I20" s="71"/>
      <c r="J20" s="71"/>
      <c r="K20" s="71"/>
      <c r="L20" s="94"/>
      <c r="M20" s="95" t="s">
        <v>12</v>
      </c>
      <c r="N20" s="74"/>
      <c r="O20" s="72"/>
      <c r="P20" s="96" t="s">
        <v>13</v>
      </c>
      <c r="Q20" s="103"/>
      <c r="R20" s="104"/>
      <c r="S20" s="67" t="s">
        <v>14</v>
      </c>
      <c r="T20" s="67" t="s">
        <v>15</v>
      </c>
      <c r="U20" s="67" t="s">
        <v>16</v>
      </c>
      <c r="V20" s="67" t="s">
        <v>17</v>
      </c>
    </row>
    <row r="21" ht="65" customHeight="1" spans="1:22">
      <c r="A21" s="66"/>
      <c r="B21" s="67"/>
      <c r="C21" s="72" t="s">
        <v>18</v>
      </c>
      <c r="D21" s="73" t="s">
        <v>19</v>
      </c>
      <c r="E21" s="74" t="s">
        <v>20</v>
      </c>
      <c r="F21" s="74" t="s">
        <v>21</v>
      </c>
      <c r="G21" s="68" t="s">
        <v>22</v>
      </c>
      <c r="H21" s="68" t="s">
        <v>23</v>
      </c>
      <c r="I21" s="68" t="s">
        <v>24</v>
      </c>
      <c r="J21" s="68" t="s">
        <v>25</v>
      </c>
      <c r="K21" s="68" t="s">
        <v>26</v>
      </c>
      <c r="L21" s="68" t="s">
        <v>27</v>
      </c>
      <c r="M21" s="97" t="s">
        <v>28</v>
      </c>
      <c r="N21" s="66" t="s">
        <v>29</v>
      </c>
      <c r="O21" s="72" t="s">
        <v>30</v>
      </c>
      <c r="P21" s="67" t="s">
        <v>31</v>
      </c>
      <c r="Q21" s="67" t="s">
        <v>32</v>
      </c>
      <c r="R21" s="67" t="s">
        <v>33</v>
      </c>
      <c r="S21" s="74" t="s">
        <v>34</v>
      </c>
      <c r="T21" s="74" t="s">
        <v>34</v>
      </c>
      <c r="U21" s="74" t="s">
        <v>34</v>
      </c>
      <c r="V21" s="74" t="s">
        <v>34</v>
      </c>
    </row>
    <row r="22" ht="25" customHeight="1" spans="1:23">
      <c r="A22" s="75">
        <v>1650946</v>
      </c>
      <c r="B22" s="75" t="s">
        <v>35</v>
      </c>
      <c r="C22" s="68" t="s">
        <v>36</v>
      </c>
      <c r="D22" s="76">
        <v>20</v>
      </c>
      <c r="E22" s="75" t="s">
        <v>37</v>
      </c>
      <c r="F22" s="75">
        <v>0</v>
      </c>
      <c r="G22" s="75">
        <v>1</v>
      </c>
      <c r="H22" s="75">
        <v>3</v>
      </c>
      <c r="I22" s="75">
        <v>3</v>
      </c>
      <c r="J22" s="75">
        <v>2</v>
      </c>
      <c r="K22" s="75">
        <v>1</v>
      </c>
      <c r="L22" s="75">
        <v>0</v>
      </c>
      <c r="M22" s="98">
        <f>SUM(F22:L22)</f>
        <v>10</v>
      </c>
      <c r="N22" s="79">
        <v>2</v>
      </c>
      <c r="O22" s="72">
        <f>M22*N22*D22</f>
        <v>400</v>
      </c>
      <c r="P22" s="99">
        <v>0.6</v>
      </c>
      <c r="Q22" s="99">
        <v>0.4</v>
      </c>
      <c r="R22" s="99">
        <v>0.38</v>
      </c>
      <c r="S22" s="75">
        <v>11</v>
      </c>
      <c r="T22" s="99">
        <f>S22*D22</f>
        <v>220</v>
      </c>
      <c r="U22" s="75">
        <v>9.9</v>
      </c>
      <c r="V22" s="99">
        <f>U22*D22</f>
        <v>198</v>
      </c>
      <c r="W22" s="40">
        <f>P22*Q22*R22*D22</f>
        <v>1.824</v>
      </c>
    </row>
    <row r="23" ht="25" customHeight="1" spans="1:23">
      <c r="A23" s="75">
        <v>1650946</v>
      </c>
      <c r="B23" s="75" t="s">
        <v>35</v>
      </c>
      <c r="C23" s="79">
        <v>10</v>
      </c>
      <c r="D23" s="76">
        <v>4</v>
      </c>
      <c r="E23" s="75" t="s">
        <v>37</v>
      </c>
      <c r="F23" s="75">
        <v>0</v>
      </c>
      <c r="G23" s="75">
        <v>1</v>
      </c>
      <c r="H23" s="75">
        <v>3</v>
      </c>
      <c r="I23" s="75">
        <v>3</v>
      </c>
      <c r="J23" s="75">
        <v>2</v>
      </c>
      <c r="K23" s="75">
        <v>1</v>
      </c>
      <c r="L23" s="75">
        <v>0</v>
      </c>
      <c r="M23" s="98">
        <f>SUM(F23:L23)</f>
        <v>10</v>
      </c>
      <c r="N23" s="79">
        <v>1</v>
      </c>
      <c r="O23" s="72">
        <f>M23*N23*D23</f>
        <v>40</v>
      </c>
      <c r="P23" s="99">
        <v>0.6</v>
      </c>
      <c r="Q23" s="99">
        <v>0.4</v>
      </c>
      <c r="R23" s="99">
        <v>0.2</v>
      </c>
      <c r="S23" s="75">
        <v>5.85</v>
      </c>
      <c r="T23" s="99">
        <f>S23*D23</f>
        <v>23.4</v>
      </c>
      <c r="U23" s="75">
        <v>4.95</v>
      </c>
      <c r="V23" s="99">
        <f>U23*D23</f>
        <v>19.8</v>
      </c>
      <c r="W23" s="40">
        <f>P23*Q23*R23*D23</f>
        <v>0.192</v>
      </c>
    </row>
    <row r="24" ht="25" customHeight="1" spans="1:22">
      <c r="A24" s="77" t="s">
        <v>38</v>
      </c>
      <c r="B24" s="63"/>
      <c r="C24" s="64"/>
      <c r="D24" s="78">
        <f>SUM(D22:D23)</f>
        <v>24</v>
      </c>
      <c r="E24" s="63"/>
      <c r="F24" s="63"/>
      <c r="G24" s="63"/>
      <c r="H24" s="63"/>
      <c r="I24" s="63"/>
      <c r="J24" s="63"/>
      <c r="K24" s="63"/>
      <c r="L24" s="63"/>
      <c r="M24" s="92"/>
      <c r="N24" s="63"/>
      <c r="O24" s="100">
        <f>SUM(O22:O23)</f>
        <v>440</v>
      </c>
      <c r="P24" s="63"/>
      <c r="Q24" s="63"/>
      <c r="R24" s="63"/>
      <c r="S24" s="105"/>
      <c r="T24" s="77">
        <f>SUM(T22:T23)</f>
        <v>243.4</v>
      </c>
      <c r="U24" s="74"/>
      <c r="V24" s="77">
        <f>SUM(V22:V23)</f>
        <v>217.8</v>
      </c>
    </row>
    <row r="25" ht="25" customHeight="1" spans="1:14">
      <c r="A25" s="44"/>
      <c r="C25" s="40"/>
      <c r="F25" s="44"/>
      <c r="G25" s="44"/>
      <c r="H25" s="44"/>
      <c r="I25" s="44"/>
      <c r="J25" s="44"/>
      <c r="K25" s="44"/>
      <c r="N25" s="40"/>
    </row>
    <row r="26" ht="50" customHeight="1" spans="1:22">
      <c r="A26" s="66" t="s">
        <v>7</v>
      </c>
      <c r="B26" s="67" t="s">
        <v>8</v>
      </c>
      <c r="C26" s="68" t="s">
        <v>9</v>
      </c>
      <c r="D26" s="69" t="s">
        <v>10</v>
      </c>
      <c r="E26" s="67" t="s">
        <v>11</v>
      </c>
      <c r="F26" s="70"/>
      <c r="G26" s="71"/>
      <c r="H26" s="71"/>
      <c r="I26" s="71"/>
      <c r="J26" s="71"/>
      <c r="K26" s="71"/>
      <c r="L26" s="94"/>
      <c r="M26" s="95" t="s">
        <v>12</v>
      </c>
      <c r="N26" s="74"/>
      <c r="O26" s="72"/>
      <c r="P26" s="96" t="s">
        <v>13</v>
      </c>
      <c r="Q26" s="103"/>
      <c r="R26" s="104"/>
      <c r="S26" s="67" t="s">
        <v>14</v>
      </c>
      <c r="T26" s="67" t="s">
        <v>15</v>
      </c>
      <c r="U26" s="67" t="s">
        <v>16</v>
      </c>
      <c r="V26" s="67" t="s">
        <v>17</v>
      </c>
    </row>
    <row r="27" ht="65" customHeight="1" spans="1:22">
      <c r="A27" s="66"/>
      <c r="B27" s="67"/>
      <c r="C27" s="72" t="s">
        <v>18</v>
      </c>
      <c r="D27" s="73" t="s">
        <v>19</v>
      </c>
      <c r="E27" s="74" t="s">
        <v>20</v>
      </c>
      <c r="F27" s="74" t="s">
        <v>21</v>
      </c>
      <c r="G27" s="68" t="s">
        <v>22</v>
      </c>
      <c r="H27" s="68" t="s">
        <v>23</v>
      </c>
      <c r="I27" s="68" t="s">
        <v>24</v>
      </c>
      <c r="J27" s="68" t="s">
        <v>25</v>
      </c>
      <c r="K27" s="68" t="s">
        <v>26</v>
      </c>
      <c r="L27" s="68" t="s">
        <v>27</v>
      </c>
      <c r="M27" s="97" t="s">
        <v>28</v>
      </c>
      <c r="N27" s="66" t="s">
        <v>29</v>
      </c>
      <c r="O27" s="72" t="s">
        <v>30</v>
      </c>
      <c r="P27" s="67" t="s">
        <v>31</v>
      </c>
      <c r="Q27" s="67" t="s">
        <v>32</v>
      </c>
      <c r="R27" s="67" t="s">
        <v>33</v>
      </c>
      <c r="S27" s="74" t="s">
        <v>34</v>
      </c>
      <c r="T27" s="74" t="s">
        <v>34</v>
      </c>
      <c r="U27" s="74" t="s">
        <v>34</v>
      </c>
      <c r="V27" s="74" t="s">
        <v>34</v>
      </c>
    </row>
    <row r="28" ht="25" customHeight="1" spans="1:23">
      <c r="A28" s="75">
        <v>1650945</v>
      </c>
      <c r="B28" s="75" t="s">
        <v>35</v>
      </c>
      <c r="C28" s="68" t="s">
        <v>39</v>
      </c>
      <c r="D28" s="76">
        <v>28</v>
      </c>
      <c r="E28" s="75" t="s">
        <v>37</v>
      </c>
      <c r="F28" s="75">
        <v>0</v>
      </c>
      <c r="G28" s="75">
        <v>1</v>
      </c>
      <c r="H28" s="75">
        <v>3</v>
      </c>
      <c r="I28" s="75">
        <v>3</v>
      </c>
      <c r="J28" s="75">
        <v>2</v>
      </c>
      <c r="K28" s="75">
        <v>1</v>
      </c>
      <c r="L28" s="75">
        <v>0</v>
      </c>
      <c r="M28" s="98">
        <f>SUM(F28:L28)</f>
        <v>10</v>
      </c>
      <c r="N28" s="79">
        <v>2</v>
      </c>
      <c r="O28" s="72">
        <f>M28*N28*D28</f>
        <v>560</v>
      </c>
      <c r="P28" s="99">
        <v>0.6</v>
      </c>
      <c r="Q28" s="99">
        <v>0.4</v>
      </c>
      <c r="R28" s="99">
        <v>0.38</v>
      </c>
      <c r="S28" s="75">
        <v>11</v>
      </c>
      <c r="T28" s="99">
        <f>S28*D28</f>
        <v>308</v>
      </c>
      <c r="U28" s="75">
        <v>9.9</v>
      </c>
      <c r="V28" s="99">
        <f>U28*D28</f>
        <v>277.2</v>
      </c>
      <c r="W28" s="40">
        <f>P28*Q28*R28*D28</f>
        <v>2.5536</v>
      </c>
    </row>
    <row r="29" ht="25" customHeight="1" spans="1:23">
      <c r="A29" s="75">
        <v>1650945</v>
      </c>
      <c r="B29" s="75" t="s">
        <v>35</v>
      </c>
      <c r="C29" s="79">
        <v>14</v>
      </c>
      <c r="D29" s="76">
        <v>4</v>
      </c>
      <c r="E29" s="75" t="s">
        <v>37</v>
      </c>
      <c r="F29" s="75">
        <v>0</v>
      </c>
      <c r="G29" s="75">
        <v>1</v>
      </c>
      <c r="H29" s="75">
        <v>3</v>
      </c>
      <c r="I29" s="75">
        <v>3</v>
      </c>
      <c r="J29" s="75">
        <v>2</v>
      </c>
      <c r="K29" s="75">
        <v>1</v>
      </c>
      <c r="L29" s="75">
        <v>0</v>
      </c>
      <c r="M29" s="98">
        <f>SUM(F29:L29)</f>
        <v>10</v>
      </c>
      <c r="N29" s="79">
        <v>1</v>
      </c>
      <c r="O29" s="72">
        <f>M29*N29*D29</f>
        <v>40</v>
      </c>
      <c r="P29" s="99">
        <v>0.6</v>
      </c>
      <c r="Q29" s="99">
        <v>0.4</v>
      </c>
      <c r="R29" s="99">
        <v>0.2</v>
      </c>
      <c r="S29" s="75">
        <v>5.85</v>
      </c>
      <c r="T29" s="99">
        <f>S29*D29</f>
        <v>23.4</v>
      </c>
      <c r="U29" s="75">
        <v>4.95</v>
      </c>
      <c r="V29" s="99">
        <f>U29*D29</f>
        <v>19.8</v>
      </c>
      <c r="W29" s="40">
        <f>P29*Q29*R29*D29</f>
        <v>0.192</v>
      </c>
    </row>
    <row r="30" ht="25" customHeight="1" spans="1:22">
      <c r="A30" s="77" t="s">
        <v>38</v>
      </c>
      <c r="B30" s="63"/>
      <c r="C30" s="64"/>
      <c r="D30" s="78">
        <f>SUM(D28:D29)</f>
        <v>32</v>
      </c>
      <c r="E30" s="63"/>
      <c r="F30" s="63"/>
      <c r="G30" s="63"/>
      <c r="H30" s="63"/>
      <c r="I30" s="63"/>
      <c r="J30" s="63"/>
      <c r="K30" s="63"/>
      <c r="L30" s="63"/>
      <c r="M30" s="92"/>
      <c r="N30" s="63"/>
      <c r="O30" s="100">
        <f>SUM(O28:O29)</f>
        <v>600</v>
      </c>
      <c r="P30" s="63"/>
      <c r="Q30" s="63"/>
      <c r="R30" s="63"/>
      <c r="S30" s="105"/>
      <c r="T30" s="77">
        <f>SUM(T28:T29)</f>
        <v>331.4</v>
      </c>
      <c r="U30" s="74"/>
      <c r="V30" s="77">
        <f>SUM(V28:V29)</f>
        <v>297</v>
      </c>
    </row>
    <row r="31" ht="25" customHeight="1" spans="1:14">
      <c r="A31" s="44"/>
      <c r="C31" s="40"/>
      <c r="F31" s="44"/>
      <c r="G31" s="44"/>
      <c r="H31" s="44"/>
      <c r="I31" s="44"/>
      <c r="J31" s="44"/>
      <c r="K31" s="44"/>
      <c r="N31" s="40"/>
    </row>
    <row r="32" ht="50" customHeight="1" spans="1:22">
      <c r="A32" s="66" t="s">
        <v>7</v>
      </c>
      <c r="B32" s="67" t="s">
        <v>8</v>
      </c>
      <c r="C32" s="68" t="s">
        <v>9</v>
      </c>
      <c r="D32" s="69" t="s">
        <v>10</v>
      </c>
      <c r="E32" s="67" t="s">
        <v>11</v>
      </c>
      <c r="F32" s="70"/>
      <c r="G32" s="71"/>
      <c r="H32" s="71"/>
      <c r="I32" s="71"/>
      <c r="J32" s="71"/>
      <c r="K32" s="71"/>
      <c r="L32" s="94"/>
      <c r="M32" s="95" t="s">
        <v>12</v>
      </c>
      <c r="N32" s="74"/>
      <c r="O32" s="72"/>
      <c r="P32" s="96" t="s">
        <v>13</v>
      </c>
      <c r="Q32" s="103"/>
      <c r="R32" s="104"/>
      <c r="S32" s="67" t="s">
        <v>14</v>
      </c>
      <c r="T32" s="67" t="s">
        <v>15</v>
      </c>
      <c r="U32" s="67" t="s">
        <v>16</v>
      </c>
      <c r="V32" s="67" t="s">
        <v>17</v>
      </c>
    </row>
    <row r="33" ht="65" customHeight="1" spans="1:22">
      <c r="A33" s="66"/>
      <c r="B33" s="67"/>
      <c r="C33" s="72" t="s">
        <v>18</v>
      </c>
      <c r="D33" s="73" t="s">
        <v>19</v>
      </c>
      <c r="E33" s="74" t="s">
        <v>20</v>
      </c>
      <c r="F33" s="74" t="s">
        <v>21</v>
      </c>
      <c r="G33" s="68" t="s">
        <v>22</v>
      </c>
      <c r="H33" s="68" t="s">
        <v>23</v>
      </c>
      <c r="I33" s="68" t="s">
        <v>24</v>
      </c>
      <c r="J33" s="68" t="s">
        <v>25</v>
      </c>
      <c r="K33" s="68" t="s">
        <v>26</v>
      </c>
      <c r="L33" s="68" t="s">
        <v>27</v>
      </c>
      <c r="M33" s="97" t="s">
        <v>28</v>
      </c>
      <c r="N33" s="66" t="s">
        <v>29</v>
      </c>
      <c r="O33" s="72" t="s">
        <v>30</v>
      </c>
      <c r="P33" s="67" t="s">
        <v>31</v>
      </c>
      <c r="Q33" s="67" t="s">
        <v>32</v>
      </c>
      <c r="R33" s="67" t="s">
        <v>33</v>
      </c>
      <c r="S33" s="74" t="s">
        <v>34</v>
      </c>
      <c r="T33" s="74" t="s">
        <v>34</v>
      </c>
      <c r="U33" s="74" t="s">
        <v>34</v>
      </c>
      <c r="V33" s="74" t="s">
        <v>34</v>
      </c>
    </row>
    <row r="34" ht="25" customHeight="1" spans="1:23">
      <c r="A34" s="75">
        <v>1650944</v>
      </c>
      <c r="B34" s="75" t="s">
        <v>35</v>
      </c>
      <c r="C34" s="68" t="s">
        <v>40</v>
      </c>
      <c r="D34" s="76">
        <v>64</v>
      </c>
      <c r="E34" s="75" t="s">
        <v>37</v>
      </c>
      <c r="F34" s="75">
        <v>0</v>
      </c>
      <c r="G34" s="75">
        <v>1</v>
      </c>
      <c r="H34" s="75">
        <v>3</v>
      </c>
      <c r="I34" s="75">
        <v>3</v>
      </c>
      <c r="J34" s="75">
        <v>2</v>
      </c>
      <c r="K34" s="75">
        <v>1</v>
      </c>
      <c r="L34" s="75">
        <v>0</v>
      </c>
      <c r="M34" s="98">
        <f>SUM(F34:L34)</f>
        <v>10</v>
      </c>
      <c r="N34" s="79">
        <v>2</v>
      </c>
      <c r="O34" s="72">
        <f>M34*N34*D34</f>
        <v>1280</v>
      </c>
      <c r="P34" s="99">
        <v>0.6</v>
      </c>
      <c r="Q34" s="99">
        <v>0.4</v>
      </c>
      <c r="R34" s="99">
        <v>0.38</v>
      </c>
      <c r="S34" s="75">
        <v>11</v>
      </c>
      <c r="T34" s="99">
        <f>S34*D34</f>
        <v>704</v>
      </c>
      <c r="U34" s="75">
        <v>9.9</v>
      </c>
      <c r="V34" s="99">
        <f>U34*D34</f>
        <v>633.6</v>
      </c>
      <c r="W34" s="40">
        <f>P34*Q34*R34*D34</f>
        <v>5.8368</v>
      </c>
    </row>
    <row r="35" ht="25" customHeight="1" spans="1:22">
      <c r="A35" s="77" t="s">
        <v>38</v>
      </c>
      <c r="B35" s="63"/>
      <c r="C35" s="64"/>
      <c r="D35" s="78">
        <f>SUM(D34:D34)</f>
        <v>64</v>
      </c>
      <c r="E35" s="63"/>
      <c r="F35" s="63"/>
      <c r="G35" s="63"/>
      <c r="H35" s="63"/>
      <c r="I35" s="63"/>
      <c r="J35" s="63"/>
      <c r="K35" s="63"/>
      <c r="L35" s="63"/>
      <c r="M35" s="92"/>
      <c r="N35" s="63"/>
      <c r="O35" s="100">
        <f>SUM(O34:O34)</f>
        <v>1280</v>
      </c>
      <c r="P35" s="63"/>
      <c r="Q35" s="63"/>
      <c r="R35" s="63"/>
      <c r="S35" s="105"/>
      <c r="T35" s="77">
        <f>SUM(T34:T34)</f>
        <v>704</v>
      </c>
      <c r="U35" s="74"/>
      <c r="V35" s="77">
        <f>SUM(V34:V34)</f>
        <v>633.6</v>
      </c>
    </row>
    <row r="36" ht="25" customHeight="1" spans="1:14">
      <c r="A36" s="44"/>
      <c r="C36" s="40"/>
      <c r="F36" s="44"/>
      <c r="G36" s="44"/>
      <c r="H36" s="44"/>
      <c r="I36" s="44"/>
      <c r="J36" s="44"/>
      <c r="K36" s="44"/>
      <c r="N36" s="40"/>
    </row>
    <row r="37" ht="50" customHeight="1" spans="1:22">
      <c r="A37" s="66" t="s">
        <v>7</v>
      </c>
      <c r="B37" s="67" t="s">
        <v>8</v>
      </c>
      <c r="C37" s="68" t="s">
        <v>9</v>
      </c>
      <c r="D37" s="69" t="s">
        <v>10</v>
      </c>
      <c r="E37" s="67" t="s">
        <v>11</v>
      </c>
      <c r="F37" s="70" t="s">
        <v>41</v>
      </c>
      <c r="G37" s="71"/>
      <c r="H37" s="71"/>
      <c r="I37" s="71"/>
      <c r="J37" s="71"/>
      <c r="K37" s="71"/>
      <c r="L37" s="94"/>
      <c r="M37" s="95" t="s">
        <v>12</v>
      </c>
      <c r="N37" s="74"/>
      <c r="O37" s="72"/>
      <c r="P37" s="96" t="s">
        <v>13</v>
      </c>
      <c r="Q37" s="103"/>
      <c r="R37" s="104"/>
      <c r="S37" s="67" t="s">
        <v>14</v>
      </c>
      <c r="T37" s="67" t="s">
        <v>15</v>
      </c>
      <c r="U37" s="67" t="s">
        <v>16</v>
      </c>
      <c r="V37" s="67" t="s">
        <v>17</v>
      </c>
    </row>
    <row r="38" ht="65" customHeight="1" spans="1:22">
      <c r="A38" s="66"/>
      <c r="B38" s="67"/>
      <c r="C38" s="72" t="s">
        <v>18</v>
      </c>
      <c r="D38" s="73" t="s">
        <v>19</v>
      </c>
      <c r="E38" s="74" t="s">
        <v>20</v>
      </c>
      <c r="F38" s="74" t="s">
        <v>21</v>
      </c>
      <c r="G38" s="68" t="s">
        <v>22</v>
      </c>
      <c r="H38" s="68" t="s">
        <v>23</v>
      </c>
      <c r="I38" s="68" t="s">
        <v>24</v>
      </c>
      <c r="J38" s="68" t="s">
        <v>25</v>
      </c>
      <c r="K38" s="68" t="s">
        <v>26</v>
      </c>
      <c r="L38" s="68" t="s">
        <v>27</v>
      </c>
      <c r="M38" s="97" t="s">
        <v>28</v>
      </c>
      <c r="N38" s="66" t="s">
        <v>29</v>
      </c>
      <c r="O38" s="72" t="s">
        <v>30</v>
      </c>
      <c r="P38" s="67" t="s">
        <v>31</v>
      </c>
      <c r="Q38" s="67" t="s">
        <v>32</v>
      </c>
      <c r="R38" s="67" t="s">
        <v>33</v>
      </c>
      <c r="S38" s="74" t="s">
        <v>34</v>
      </c>
      <c r="T38" s="74" t="s">
        <v>34</v>
      </c>
      <c r="U38" s="74" t="s">
        <v>34</v>
      </c>
      <c r="V38" s="74" t="s">
        <v>34</v>
      </c>
    </row>
    <row r="39" ht="25" customHeight="1" spans="1:23">
      <c r="A39" s="75">
        <v>1650943</v>
      </c>
      <c r="B39" s="75" t="s">
        <v>35</v>
      </c>
      <c r="C39" s="68" t="s">
        <v>42</v>
      </c>
      <c r="D39" s="76">
        <v>46</v>
      </c>
      <c r="E39" s="75" t="s">
        <v>37</v>
      </c>
      <c r="F39" s="75">
        <v>0</v>
      </c>
      <c r="G39" s="75">
        <v>1</v>
      </c>
      <c r="H39" s="75">
        <v>3</v>
      </c>
      <c r="I39" s="75">
        <v>3</v>
      </c>
      <c r="J39" s="75">
        <v>2</v>
      </c>
      <c r="K39" s="75">
        <v>1</v>
      </c>
      <c r="L39" s="75">
        <v>0</v>
      </c>
      <c r="M39" s="98">
        <f>SUM(F39:L39)</f>
        <v>10</v>
      </c>
      <c r="N39" s="79">
        <v>2</v>
      </c>
      <c r="O39" s="72">
        <f>M39*N39*D39</f>
        <v>920</v>
      </c>
      <c r="P39" s="99">
        <v>0.6</v>
      </c>
      <c r="Q39" s="99">
        <v>0.4</v>
      </c>
      <c r="R39" s="99">
        <v>0.38</v>
      </c>
      <c r="S39" s="75">
        <v>11</v>
      </c>
      <c r="T39" s="99">
        <f>S39*D39</f>
        <v>506</v>
      </c>
      <c r="U39" s="75">
        <v>9.9</v>
      </c>
      <c r="V39" s="99">
        <f>U39*D39</f>
        <v>455.4</v>
      </c>
      <c r="W39" s="40">
        <f>P39*Q39*R39*D39</f>
        <v>4.1952</v>
      </c>
    </row>
    <row r="40" ht="25" customHeight="1" spans="1:23">
      <c r="A40" s="75">
        <v>1650943</v>
      </c>
      <c r="B40" s="75" t="s">
        <v>35</v>
      </c>
      <c r="C40" s="79">
        <v>23</v>
      </c>
      <c r="D40" s="76">
        <v>4</v>
      </c>
      <c r="E40" s="75" t="s">
        <v>37</v>
      </c>
      <c r="F40" s="75">
        <v>0</v>
      </c>
      <c r="G40" s="75">
        <v>1</v>
      </c>
      <c r="H40" s="75">
        <v>3</v>
      </c>
      <c r="I40" s="75">
        <v>3</v>
      </c>
      <c r="J40" s="75">
        <v>2</v>
      </c>
      <c r="K40" s="75">
        <v>1</v>
      </c>
      <c r="L40" s="75">
        <v>0</v>
      </c>
      <c r="M40" s="98">
        <f>SUM(F40:L40)</f>
        <v>10</v>
      </c>
      <c r="N40" s="79">
        <v>1</v>
      </c>
      <c r="O40" s="72">
        <f>M40*N40*D40</f>
        <v>40</v>
      </c>
      <c r="P40" s="99">
        <v>0.6</v>
      </c>
      <c r="Q40" s="99">
        <v>0.4</v>
      </c>
      <c r="R40" s="99">
        <v>0.2</v>
      </c>
      <c r="S40" s="75">
        <v>5.85</v>
      </c>
      <c r="T40" s="99">
        <f>S40*D40</f>
        <v>23.4</v>
      </c>
      <c r="U40" s="75">
        <v>4.95</v>
      </c>
      <c r="V40" s="99">
        <f>U40*D40</f>
        <v>19.8</v>
      </c>
      <c r="W40" s="40">
        <f>P40*Q40*R40*D40</f>
        <v>0.192</v>
      </c>
    </row>
    <row r="41" ht="25" customHeight="1" spans="1:22">
      <c r="A41" s="77" t="s">
        <v>38</v>
      </c>
      <c r="B41" s="63"/>
      <c r="C41" s="64"/>
      <c r="D41" s="78">
        <f>SUM(D39:D40)</f>
        <v>50</v>
      </c>
      <c r="E41" s="63"/>
      <c r="F41" s="63"/>
      <c r="G41" s="63"/>
      <c r="H41" s="63"/>
      <c r="I41" s="63"/>
      <c r="J41" s="63"/>
      <c r="K41" s="63"/>
      <c r="L41" s="63"/>
      <c r="M41" s="92"/>
      <c r="N41" s="63"/>
      <c r="O41" s="100">
        <f>SUM(O39:O40)</f>
        <v>960</v>
      </c>
      <c r="P41" s="63"/>
      <c r="Q41" s="63"/>
      <c r="R41" s="63"/>
      <c r="S41" s="105"/>
      <c r="T41" s="77">
        <f>SUM(T39:T40)</f>
        <v>529.4</v>
      </c>
      <c r="U41" s="74"/>
      <c r="V41" s="77">
        <f>SUM(V39:V40)</f>
        <v>475.2</v>
      </c>
    </row>
    <row r="42" ht="25" customHeight="1" spans="1:14">
      <c r="A42" s="44"/>
      <c r="C42" s="40"/>
      <c r="F42" s="44"/>
      <c r="G42" s="44"/>
      <c r="H42" s="44"/>
      <c r="I42" s="44"/>
      <c r="J42" s="44"/>
      <c r="K42" s="44"/>
      <c r="N42" s="40"/>
    </row>
    <row r="43" ht="50" customHeight="1" spans="1:22">
      <c r="A43" s="66" t="s">
        <v>7</v>
      </c>
      <c r="B43" s="67" t="s">
        <v>8</v>
      </c>
      <c r="C43" s="68" t="s">
        <v>9</v>
      </c>
      <c r="D43" s="69" t="s">
        <v>10</v>
      </c>
      <c r="E43" s="67" t="s">
        <v>11</v>
      </c>
      <c r="F43" s="70" t="s">
        <v>43</v>
      </c>
      <c r="G43" s="71"/>
      <c r="H43" s="71"/>
      <c r="I43" s="71"/>
      <c r="J43" s="71"/>
      <c r="K43" s="71"/>
      <c r="L43" s="94"/>
      <c r="M43" s="95" t="s">
        <v>12</v>
      </c>
      <c r="N43" s="74"/>
      <c r="O43" s="72"/>
      <c r="P43" s="96" t="s">
        <v>13</v>
      </c>
      <c r="Q43" s="103"/>
      <c r="R43" s="104"/>
      <c r="S43" s="67" t="s">
        <v>14</v>
      </c>
      <c r="T43" s="67" t="s">
        <v>15</v>
      </c>
      <c r="U43" s="67" t="s">
        <v>16</v>
      </c>
      <c r="V43" s="67" t="s">
        <v>17</v>
      </c>
    </row>
    <row r="44" ht="65" customHeight="1" spans="1:22">
      <c r="A44" s="66"/>
      <c r="B44" s="67"/>
      <c r="C44" s="72" t="s">
        <v>18</v>
      </c>
      <c r="D44" s="73" t="s">
        <v>19</v>
      </c>
      <c r="E44" s="74" t="s">
        <v>20</v>
      </c>
      <c r="F44" s="74" t="s">
        <v>21</v>
      </c>
      <c r="G44" s="68" t="s">
        <v>22</v>
      </c>
      <c r="H44" s="68" t="s">
        <v>23</v>
      </c>
      <c r="I44" s="68" t="s">
        <v>24</v>
      </c>
      <c r="J44" s="68" t="s">
        <v>25</v>
      </c>
      <c r="K44" s="68" t="s">
        <v>26</v>
      </c>
      <c r="L44" s="68" t="s">
        <v>27</v>
      </c>
      <c r="M44" s="97" t="s">
        <v>28</v>
      </c>
      <c r="N44" s="66" t="s">
        <v>29</v>
      </c>
      <c r="O44" s="72" t="s">
        <v>30</v>
      </c>
      <c r="P44" s="67" t="s">
        <v>31</v>
      </c>
      <c r="Q44" s="67" t="s">
        <v>32</v>
      </c>
      <c r="R44" s="67" t="s">
        <v>33</v>
      </c>
      <c r="S44" s="74" t="s">
        <v>34</v>
      </c>
      <c r="T44" s="74" t="s">
        <v>34</v>
      </c>
      <c r="U44" s="74" t="s">
        <v>34</v>
      </c>
      <c r="V44" s="74" t="s">
        <v>34</v>
      </c>
    </row>
    <row r="45" ht="25" customHeight="1" spans="1:23">
      <c r="A45" s="75">
        <v>1650942</v>
      </c>
      <c r="B45" s="75" t="s">
        <v>35</v>
      </c>
      <c r="C45" s="68" t="s">
        <v>44</v>
      </c>
      <c r="D45" s="76">
        <v>56</v>
      </c>
      <c r="E45" s="75" t="s">
        <v>37</v>
      </c>
      <c r="F45" s="75">
        <v>0</v>
      </c>
      <c r="G45" s="75">
        <v>1</v>
      </c>
      <c r="H45" s="75">
        <v>2</v>
      </c>
      <c r="I45" s="75">
        <v>3</v>
      </c>
      <c r="J45" s="75">
        <v>2</v>
      </c>
      <c r="K45" s="75">
        <v>1</v>
      </c>
      <c r="L45" s="75">
        <v>1</v>
      </c>
      <c r="M45" s="98">
        <f>SUM(F45:L45)</f>
        <v>10</v>
      </c>
      <c r="N45" s="79">
        <v>2</v>
      </c>
      <c r="O45" s="72">
        <f>M45*N45*D45</f>
        <v>1120</v>
      </c>
      <c r="P45" s="99">
        <v>0.6</v>
      </c>
      <c r="Q45" s="99">
        <v>0.4</v>
      </c>
      <c r="R45" s="99">
        <v>0.38</v>
      </c>
      <c r="S45" s="75">
        <v>11</v>
      </c>
      <c r="T45" s="99">
        <f>S45*D45</f>
        <v>616</v>
      </c>
      <c r="U45" s="75">
        <v>9.9</v>
      </c>
      <c r="V45" s="99">
        <f>U45*D45</f>
        <v>554.4</v>
      </c>
      <c r="W45" s="40">
        <f>P45*Q45*R45*D45</f>
        <v>5.1072</v>
      </c>
    </row>
    <row r="46" ht="25" customHeight="1" spans="1:23">
      <c r="A46" s="75">
        <v>1650942</v>
      </c>
      <c r="B46" s="75" t="s">
        <v>35</v>
      </c>
      <c r="C46" s="79">
        <v>28</v>
      </c>
      <c r="D46" s="76">
        <v>4</v>
      </c>
      <c r="E46" s="75" t="s">
        <v>37</v>
      </c>
      <c r="F46" s="75">
        <v>0</v>
      </c>
      <c r="G46" s="75">
        <v>1</v>
      </c>
      <c r="H46" s="75">
        <v>2</v>
      </c>
      <c r="I46" s="75">
        <v>3</v>
      </c>
      <c r="J46" s="75">
        <v>2</v>
      </c>
      <c r="K46" s="75">
        <v>1</v>
      </c>
      <c r="L46" s="75">
        <v>1</v>
      </c>
      <c r="M46" s="98">
        <f>SUM(F46:L46)</f>
        <v>10</v>
      </c>
      <c r="N46" s="79">
        <v>1</v>
      </c>
      <c r="O46" s="72">
        <f>M46*N46*D46</f>
        <v>40</v>
      </c>
      <c r="P46" s="99">
        <v>0.6</v>
      </c>
      <c r="Q46" s="99">
        <v>0.4</v>
      </c>
      <c r="R46" s="99">
        <v>0.2</v>
      </c>
      <c r="S46" s="75">
        <v>5.85</v>
      </c>
      <c r="T46" s="99">
        <f>S46*D46</f>
        <v>23.4</v>
      </c>
      <c r="U46" s="75">
        <v>4.95</v>
      </c>
      <c r="V46" s="99">
        <f>U46*D46</f>
        <v>19.8</v>
      </c>
      <c r="W46" s="40">
        <f>P46*Q46*R46*D46</f>
        <v>0.192</v>
      </c>
    </row>
    <row r="47" ht="25" customHeight="1" spans="1:22">
      <c r="A47" s="77" t="s">
        <v>38</v>
      </c>
      <c r="B47" s="63"/>
      <c r="C47" s="64"/>
      <c r="D47" s="78">
        <f>SUM(D45:D46)</f>
        <v>60</v>
      </c>
      <c r="E47" s="63"/>
      <c r="F47" s="63"/>
      <c r="G47" s="63"/>
      <c r="H47" s="63"/>
      <c r="I47" s="63"/>
      <c r="J47" s="63"/>
      <c r="K47" s="63"/>
      <c r="L47" s="63"/>
      <c r="M47" s="92"/>
      <c r="N47" s="63"/>
      <c r="O47" s="100">
        <f>SUM(O45:O46)</f>
        <v>1160</v>
      </c>
      <c r="P47" s="63"/>
      <c r="Q47" s="63"/>
      <c r="R47" s="63"/>
      <c r="S47" s="105"/>
      <c r="T47" s="77">
        <f>SUM(T45:T46)</f>
        <v>639.4</v>
      </c>
      <c r="U47" s="74"/>
      <c r="V47" s="77">
        <f>SUM(V45:V46)</f>
        <v>574.2</v>
      </c>
    </row>
    <row r="48" ht="25" customHeight="1" spans="1:14">
      <c r="A48" s="44"/>
      <c r="C48" s="40"/>
      <c r="F48" s="44"/>
      <c r="G48" s="44"/>
      <c r="H48" s="44"/>
      <c r="I48" s="44"/>
      <c r="J48" s="44"/>
      <c r="K48" s="44"/>
      <c r="N48" s="40"/>
    </row>
    <row r="49" ht="50" customHeight="1" spans="1:22">
      <c r="A49" s="66" t="s">
        <v>7</v>
      </c>
      <c r="B49" s="67" t="s">
        <v>8</v>
      </c>
      <c r="C49" s="68" t="s">
        <v>9</v>
      </c>
      <c r="D49" s="69" t="s">
        <v>10</v>
      </c>
      <c r="E49" s="67" t="s">
        <v>11</v>
      </c>
      <c r="F49" s="70" t="s">
        <v>45</v>
      </c>
      <c r="G49" s="71"/>
      <c r="H49" s="71"/>
      <c r="I49" s="71"/>
      <c r="J49" s="71"/>
      <c r="K49" s="71"/>
      <c r="L49" s="94"/>
      <c r="M49" s="95" t="s">
        <v>12</v>
      </c>
      <c r="N49" s="74"/>
      <c r="O49" s="72"/>
      <c r="P49" s="96" t="s">
        <v>13</v>
      </c>
      <c r="Q49" s="103"/>
      <c r="R49" s="104"/>
      <c r="S49" s="67" t="s">
        <v>14</v>
      </c>
      <c r="T49" s="67" t="s">
        <v>15</v>
      </c>
      <c r="U49" s="67" t="s">
        <v>16</v>
      </c>
      <c r="V49" s="67" t="s">
        <v>17</v>
      </c>
    </row>
    <row r="50" ht="65" customHeight="1" spans="1:22">
      <c r="A50" s="66"/>
      <c r="B50" s="67"/>
      <c r="C50" s="72" t="s">
        <v>18</v>
      </c>
      <c r="D50" s="73" t="s">
        <v>19</v>
      </c>
      <c r="E50" s="74" t="s">
        <v>20</v>
      </c>
      <c r="F50" s="74" t="s">
        <v>21</v>
      </c>
      <c r="G50" s="68" t="s">
        <v>22</v>
      </c>
      <c r="H50" s="68" t="s">
        <v>23</v>
      </c>
      <c r="I50" s="68" t="s">
        <v>24</v>
      </c>
      <c r="J50" s="68" t="s">
        <v>25</v>
      </c>
      <c r="K50" s="68" t="s">
        <v>26</v>
      </c>
      <c r="L50" s="68" t="s">
        <v>27</v>
      </c>
      <c r="M50" s="97" t="s">
        <v>28</v>
      </c>
      <c r="N50" s="66" t="s">
        <v>29</v>
      </c>
      <c r="O50" s="72" t="s">
        <v>30</v>
      </c>
      <c r="P50" s="67" t="s">
        <v>31</v>
      </c>
      <c r="Q50" s="67" t="s">
        <v>32</v>
      </c>
      <c r="R50" s="67" t="s">
        <v>33</v>
      </c>
      <c r="S50" s="74" t="s">
        <v>34</v>
      </c>
      <c r="T50" s="74" t="s">
        <v>34</v>
      </c>
      <c r="U50" s="74" t="s">
        <v>34</v>
      </c>
      <c r="V50" s="74" t="s">
        <v>34</v>
      </c>
    </row>
    <row r="51" ht="25" customHeight="1" spans="1:23">
      <c r="A51" s="75">
        <v>1651375</v>
      </c>
      <c r="B51" s="75" t="s">
        <v>35</v>
      </c>
      <c r="C51" s="68" t="s">
        <v>44</v>
      </c>
      <c r="D51" s="76">
        <v>56</v>
      </c>
      <c r="E51" s="75" t="s">
        <v>37</v>
      </c>
      <c r="F51" s="75">
        <v>1</v>
      </c>
      <c r="G51" s="75">
        <v>2</v>
      </c>
      <c r="H51" s="75">
        <v>3</v>
      </c>
      <c r="I51" s="75">
        <v>2</v>
      </c>
      <c r="J51" s="75">
        <v>1</v>
      </c>
      <c r="K51" s="75">
        <v>0</v>
      </c>
      <c r="L51" s="75">
        <v>0</v>
      </c>
      <c r="M51" s="98">
        <f>SUM(F51:L51)</f>
        <v>9</v>
      </c>
      <c r="N51" s="79">
        <v>2</v>
      </c>
      <c r="O51" s="72">
        <f>M51*N51*D51</f>
        <v>1008</v>
      </c>
      <c r="P51" s="99">
        <v>0.6</v>
      </c>
      <c r="Q51" s="99">
        <v>0.4</v>
      </c>
      <c r="R51" s="99">
        <v>0.38</v>
      </c>
      <c r="S51" s="75">
        <v>9.3</v>
      </c>
      <c r="T51" s="99">
        <f>S51*D51</f>
        <v>520.8</v>
      </c>
      <c r="U51" s="75">
        <v>8.2</v>
      </c>
      <c r="V51" s="99">
        <f>U51*D51</f>
        <v>459.2</v>
      </c>
      <c r="W51" s="40">
        <f>P51*Q51*R51*D51</f>
        <v>5.1072</v>
      </c>
    </row>
    <row r="52" ht="25" customHeight="1" spans="1:23">
      <c r="A52" s="75">
        <v>1651375</v>
      </c>
      <c r="B52" s="75" t="s">
        <v>35</v>
      </c>
      <c r="C52" s="79">
        <v>28</v>
      </c>
      <c r="D52" s="76">
        <v>4</v>
      </c>
      <c r="E52" s="75" t="s">
        <v>37</v>
      </c>
      <c r="F52" s="75">
        <v>1</v>
      </c>
      <c r="G52" s="75">
        <v>2</v>
      </c>
      <c r="H52" s="75">
        <v>3</v>
      </c>
      <c r="I52" s="75">
        <v>2</v>
      </c>
      <c r="J52" s="75">
        <v>1</v>
      </c>
      <c r="K52" s="75">
        <v>0</v>
      </c>
      <c r="L52" s="75">
        <v>0</v>
      </c>
      <c r="M52" s="98">
        <f>SUM(F52:L52)</f>
        <v>9</v>
      </c>
      <c r="N52" s="79">
        <v>1</v>
      </c>
      <c r="O52" s="72">
        <f>M52*N52*D52</f>
        <v>36</v>
      </c>
      <c r="P52" s="99">
        <v>0.6</v>
      </c>
      <c r="Q52" s="99">
        <v>0.4</v>
      </c>
      <c r="R52" s="99">
        <v>0.2</v>
      </c>
      <c r="S52" s="75">
        <v>5</v>
      </c>
      <c r="T52" s="99">
        <f>S52*D52</f>
        <v>20</v>
      </c>
      <c r="U52" s="75">
        <v>4.1</v>
      </c>
      <c r="V52" s="99">
        <f>U52*D52</f>
        <v>16.4</v>
      </c>
      <c r="W52" s="40">
        <f>P52*Q52*R52*D52</f>
        <v>0.192</v>
      </c>
    </row>
    <row r="53" ht="25" customHeight="1" spans="1:22">
      <c r="A53" s="77" t="s">
        <v>38</v>
      </c>
      <c r="B53" s="63"/>
      <c r="C53" s="64"/>
      <c r="D53" s="78">
        <f>SUM(D51:D52)</f>
        <v>60</v>
      </c>
      <c r="E53" s="63"/>
      <c r="F53" s="63"/>
      <c r="G53" s="63"/>
      <c r="H53" s="63"/>
      <c r="I53" s="63"/>
      <c r="J53" s="63"/>
      <c r="K53" s="63"/>
      <c r="L53" s="63"/>
      <c r="M53" s="92"/>
      <c r="N53" s="63"/>
      <c r="O53" s="100">
        <f>SUM(O51:O52)</f>
        <v>1044</v>
      </c>
      <c r="P53" s="63"/>
      <c r="Q53" s="63"/>
      <c r="R53" s="63"/>
      <c r="S53" s="105"/>
      <c r="T53" s="77">
        <f>SUM(T51:T52)</f>
        <v>540.8</v>
      </c>
      <c r="U53" s="74"/>
      <c r="V53" s="77">
        <f>SUM(V51:V52)</f>
        <v>475.6</v>
      </c>
    </row>
    <row r="54" ht="25" customHeight="1" spans="1:14">
      <c r="A54" s="44"/>
      <c r="C54" s="40"/>
      <c r="F54" s="44"/>
      <c r="G54" s="44"/>
      <c r="H54" s="44"/>
      <c r="I54" s="44"/>
      <c r="J54" s="44"/>
      <c r="K54" s="44"/>
      <c r="N54" s="40"/>
    </row>
    <row r="55" ht="25" customHeight="1" spans="1:14">
      <c r="A55" s="44"/>
      <c r="C55" s="40"/>
      <c r="F55" s="44"/>
      <c r="G55" s="44"/>
      <c r="H55" s="44"/>
      <c r="I55" s="44"/>
      <c r="J55" s="44"/>
      <c r="K55" s="44"/>
      <c r="N55" s="40"/>
    </row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</sheetData>
  <mergeCells count="71">
    <mergeCell ref="A1:T1"/>
    <mergeCell ref="A2:T2"/>
    <mergeCell ref="A3:T3"/>
    <mergeCell ref="A5:T5"/>
    <mergeCell ref="B7:E7"/>
    <mergeCell ref="A8:O8"/>
    <mergeCell ref="P8:V8"/>
    <mergeCell ref="F9:L9"/>
    <mergeCell ref="M9:O9"/>
    <mergeCell ref="P9:R9"/>
    <mergeCell ref="B12:C12"/>
    <mergeCell ref="E12:N12"/>
    <mergeCell ref="P12:R12"/>
    <mergeCell ref="F14:L14"/>
    <mergeCell ref="M14:O14"/>
    <mergeCell ref="P14:R14"/>
    <mergeCell ref="B18:C18"/>
    <mergeCell ref="E18:N18"/>
    <mergeCell ref="P18:R18"/>
    <mergeCell ref="F20:L20"/>
    <mergeCell ref="M20:O20"/>
    <mergeCell ref="P20:R20"/>
    <mergeCell ref="B24:C24"/>
    <mergeCell ref="E24:N24"/>
    <mergeCell ref="P24:R24"/>
    <mergeCell ref="F26:L26"/>
    <mergeCell ref="M26:O26"/>
    <mergeCell ref="P26:R26"/>
    <mergeCell ref="B30:C30"/>
    <mergeCell ref="E30:N30"/>
    <mergeCell ref="P30:R30"/>
    <mergeCell ref="F32:L32"/>
    <mergeCell ref="M32:O32"/>
    <mergeCell ref="P32:R32"/>
    <mergeCell ref="B35:C35"/>
    <mergeCell ref="E35:N35"/>
    <mergeCell ref="P35:R35"/>
    <mergeCell ref="F37:L37"/>
    <mergeCell ref="M37:O37"/>
    <mergeCell ref="P37:R37"/>
    <mergeCell ref="B41:C41"/>
    <mergeCell ref="E41:N41"/>
    <mergeCell ref="P41:R41"/>
    <mergeCell ref="F43:L43"/>
    <mergeCell ref="M43:O43"/>
    <mergeCell ref="P43:R43"/>
    <mergeCell ref="B47:C47"/>
    <mergeCell ref="E47:N47"/>
    <mergeCell ref="P47:R47"/>
    <mergeCell ref="F49:L49"/>
    <mergeCell ref="M49:O49"/>
    <mergeCell ref="P49:R49"/>
    <mergeCell ref="B53:C53"/>
    <mergeCell ref="E53:N53"/>
    <mergeCell ref="P53:R53"/>
    <mergeCell ref="A9:A10"/>
    <mergeCell ref="A14:A15"/>
    <mergeCell ref="A20:A21"/>
    <mergeCell ref="A26:A27"/>
    <mergeCell ref="A32:A33"/>
    <mergeCell ref="A37:A38"/>
    <mergeCell ref="A43:A44"/>
    <mergeCell ref="A49:A50"/>
    <mergeCell ref="B9:B10"/>
    <mergeCell ref="B14:B15"/>
    <mergeCell ref="B20:B21"/>
    <mergeCell ref="B26:B27"/>
    <mergeCell ref="B32:B33"/>
    <mergeCell ref="B37:B38"/>
    <mergeCell ref="B43:B44"/>
    <mergeCell ref="B49:B50"/>
  </mergeCells>
  <pageMargins left="0.550694444444444" right="0.0381944444444444" top="0.118055555555556" bottom="0" header="0.5" footer="0.5"/>
  <pageSetup paperSize="9" scale="58" orientation="landscape"/>
  <headerFooter/>
  <ignoredErrors>
    <ignoredError sqref="A51:B52 E51:E52 M51:R52 T51:T52 V51:X52 A53:X90 A17:B17 E16:R17 A22:C22 E22:R23 A18:X21 A23:B23 V22:X23 T22:T23 A28:C28 E28:R29 A24:X27 A29:B29 V28:X29 T28:T29 A39:C39 E39:R40 A35:X38 V34:X34 T34 A34:C34 E34:R34 A30:X33 A40:B40 V39:X40 T39:T40 A45:C45 E45:R46 A41:X44 A46:B46 V45:X46 T45:T46 A47:X50 V16:X17 T16:T17 A16:C16 A12:X15 V11:X11 T11 A11:C11 E11:R11 A1:X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3"/>
  <sheetViews>
    <sheetView zoomScale="80" zoomScaleNormal="80" workbookViewId="0">
      <selection activeCell="A5" sqref="A5:D12"/>
    </sheetView>
  </sheetViews>
  <sheetFormatPr defaultColWidth="9.14545454545454" defaultRowHeight="17.5"/>
  <cols>
    <col min="1" max="1" width="18" style="4" customWidth="1"/>
    <col min="2" max="2" width="16.6636363636364" style="5" customWidth="1"/>
    <col min="3" max="3" width="28.8090909090909" style="5" customWidth="1"/>
    <col min="4" max="4" width="29" style="5" customWidth="1"/>
    <col min="5" max="11" width="9.14545454545454" style="3" customWidth="1"/>
    <col min="12" max="12" width="10.8545454545455" style="3" customWidth="1"/>
    <col min="13" max="13" width="11" style="3" customWidth="1"/>
    <col min="14" max="17" width="10.7181818181818" style="3" customWidth="1"/>
    <col min="18" max="18" width="10.7181818181818" style="6" customWidth="1"/>
    <col min="19" max="20" width="10.7181818181818" style="3" customWidth="1"/>
    <col min="21" max="21" width="10.7181818181818" style="6" customWidth="1"/>
    <col min="22" max="22" width="10.7181818181818" style="3" customWidth="1"/>
    <col min="23" max="24" width="9.14545454545454" style="3"/>
    <col min="25" max="16384" width="9.14545454545454" style="5"/>
  </cols>
  <sheetData>
    <row r="1" spans="1:21">
      <c r="A1" s="7" t="s">
        <v>35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26"/>
      <c r="S1" s="9"/>
      <c r="T1" s="9"/>
      <c r="U1" s="26"/>
    </row>
    <row r="2" ht="15" customHeight="1" spans="1:21">
      <c r="A2" s="7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26"/>
      <c r="S2" s="9"/>
      <c r="T2" s="9"/>
      <c r="U2" s="26"/>
    </row>
    <row r="3" s="1" customFormat="1" ht="40" customHeight="1" spans="1:24">
      <c r="A3" s="10" t="s">
        <v>46</v>
      </c>
      <c r="B3" s="10" t="s">
        <v>47</v>
      </c>
      <c r="C3" s="10" t="s">
        <v>48</v>
      </c>
      <c r="D3" s="10" t="s">
        <v>49</v>
      </c>
      <c r="E3" s="10" t="s">
        <v>21</v>
      </c>
      <c r="F3" s="10" t="s">
        <v>22</v>
      </c>
      <c r="G3" s="10" t="s">
        <v>23</v>
      </c>
      <c r="H3" s="10" t="s">
        <v>24</v>
      </c>
      <c r="I3" s="10" t="s">
        <v>25</v>
      </c>
      <c r="J3" s="10" t="s">
        <v>50</v>
      </c>
      <c r="K3" s="10" t="s">
        <v>27</v>
      </c>
      <c r="L3" s="10" t="s">
        <v>51</v>
      </c>
      <c r="M3" s="10" t="s">
        <v>52</v>
      </c>
      <c r="N3" s="10" t="s">
        <v>53</v>
      </c>
      <c r="O3" s="10" t="s">
        <v>54</v>
      </c>
      <c r="P3" s="19" t="s">
        <v>55</v>
      </c>
      <c r="Q3" s="27"/>
      <c r="R3" s="28"/>
      <c r="S3" s="27" t="s">
        <v>56</v>
      </c>
      <c r="T3" s="27"/>
      <c r="U3" s="29"/>
      <c r="V3" s="30" t="s">
        <v>57</v>
      </c>
      <c r="W3" s="3"/>
      <c r="X3" s="3"/>
    </row>
    <row r="4" s="1" customFormat="1" ht="40" customHeight="1" spans="1:24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20" t="s">
        <v>58</v>
      </c>
      <c r="Q4" s="31"/>
      <c r="R4" s="32"/>
      <c r="S4" s="20" t="s">
        <v>59</v>
      </c>
      <c r="T4" s="31"/>
      <c r="U4" s="33"/>
      <c r="V4" s="34"/>
      <c r="W4" s="3"/>
      <c r="X4" s="3"/>
    </row>
    <row r="5" s="2" customFormat="1" ht="60" customHeight="1" spans="1:24">
      <c r="A5" s="12" t="s">
        <v>60</v>
      </c>
      <c r="B5" s="12" t="s">
        <v>61</v>
      </c>
      <c r="C5" s="13" t="s">
        <v>62</v>
      </c>
      <c r="D5" s="12" t="s">
        <v>37</v>
      </c>
      <c r="E5" s="14"/>
      <c r="F5" s="15">
        <v>18</v>
      </c>
      <c r="G5" s="15">
        <v>54</v>
      </c>
      <c r="H5" s="15">
        <v>54</v>
      </c>
      <c r="I5" s="15">
        <v>36</v>
      </c>
      <c r="J5" s="15">
        <v>18</v>
      </c>
      <c r="K5" s="14"/>
      <c r="L5" s="15">
        <v>180</v>
      </c>
      <c r="M5" s="15">
        <v>180</v>
      </c>
      <c r="N5" s="21">
        <v>10</v>
      </c>
      <c r="O5" s="22">
        <f t="shared" ref="O5:O12" si="0">L5/N5</f>
        <v>18</v>
      </c>
      <c r="P5" s="23">
        <v>2</v>
      </c>
      <c r="Q5" s="35">
        <f>N5*P5</f>
        <v>20</v>
      </c>
      <c r="R5" s="36">
        <v>9</v>
      </c>
      <c r="S5" s="35"/>
      <c r="T5" s="35"/>
      <c r="U5" s="37"/>
      <c r="V5" s="35">
        <f t="shared" ref="V5:V12" si="1">(Q5*R5)+(T5*U5)</f>
        <v>180</v>
      </c>
      <c r="X5" s="2">
        <f t="shared" ref="X5:X12" si="2">L5-V5</f>
        <v>0</v>
      </c>
    </row>
    <row r="6" s="2" customFormat="1" ht="60" customHeight="1" spans="1:24">
      <c r="A6" s="12" t="s">
        <v>63</v>
      </c>
      <c r="B6" s="12" t="s">
        <v>61</v>
      </c>
      <c r="C6" s="13" t="s">
        <v>64</v>
      </c>
      <c r="D6" s="12" t="s">
        <v>37</v>
      </c>
      <c r="E6" s="14"/>
      <c r="F6" s="15">
        <v>27</v>
      </c>
      <c r="G6" s="15">
        <v>81</v>
      </c>
      <c r="H6" s="15">
        <v>81</v>
      </c>
      <c r="I6" s="15">
        <v>54</v>
      </c>
      <c r="J6" s="15">
        <v>27</v>
      </c>
      <c r="K6" s="14"/>
      <c r="L6" s="15">
        <v>270</v>
      </c>
      <c r="M6" s="15">
        <v>270</v>
      </c>
      <c r="N6" s="21">
        <v>10</v>
      </c>
      <c r="O6" s="22">
        <f t="shared" si="0"/>
        <v>27</v>
      </c>
      <c r="P6" s="23">
        <v>2</v>
      </c>
      <c r="Q6" s="35">
        <f>N6*P6</f>
        <v>20</v>
      </c>
      <c r="R6" s="36">
        <v>13</v>
      </c>
      <c r="S6" s="35">
        <v>1</v>
      </c>
      <c r="T6" s="35">
        <f>N6*S6</f>
        <v>10</v>
      </c>
      <c r="U6" s="37">
        <v>1</v>
      </c>
      <c r="V6" s="35">
        <f t="shared" si="1"/>
        <v>270</v>
      </c>
      <c r="X6" s="2">
        <f t="shared" si="2"/>
        <v>0</v>
      </c>
    </row>
    <row r="7" s="2" customFormat="1" ht="60" customHeight="1" spans="1:24">
      <c r="A7" s="12" t="s">
        <v>65</v>
      </c>
      <c r="B7" s="12" t="s">
        <v>61</v>
      </c>
      <c r="C7" s="13" t="s">
        <v>64</v>
      </c>
      <c r="D7" s="12" t="s">
        <v>37</v>
      </c>
      <c r="E7" s="14"/>
      <c r="F7" s="15">
        <v>19</v>
      </c>
      <c r="G7" s="15">
        <v>57</v>
      </c>
      <c r="H7" s="15">
        <v>57</v>
      </c>
      <c r="I7" s="15">
        <v>38</v>
      </c>
      <c r="J7" s="15">
        <v>19</v>
      </c>
      <c r="K7" s="14"/>
      <c r="L7" s="15">
        <v>190</v>
      </c>
      <c r="M7" s="15">
        <v>190</v>
      </c>
      <c r="N7" s="21">
        <v>10</v>
      </c>
      <c r="O7" s="22">
        <f t="shared" si="0"/>
        <v>19</v>
      </c>
      <c r="P7" s="23">
        <v>2</v>
      </c>
      <c r="Q7" s="35">
        <v>20</v>
      </c>
      <c r="R7" s="36">
        <v>9</v>
      </c>
      <c r="S7" s="35">
        <v>1</v>
      </c>
      <c r="T7" s="35">
        <f>N7*S7</f>
        <v>10</v>
      </c>
      <c r="U7" s="37">
        <v>1</v>
      </c>
      <c r="V7" s="35">
        <f t="shared" si="1"/>
        <v>190</v>
      </c>
      <c r="X7" s="2">
        <f t="shared" si="2"/>
        <v>0</v>
      </c>
    </row>
    <row r="8" s="2" customFormat="1" ht="60" customHeight="1" spans="1:24">
      <c r="A8" s="12" t="s">
        <v>66</v>
      </c>
      <c r="B8" s="12" t="s">
        <v>61</v>
      </c>
      <c r="C8" s="13" t="s">
        <v>64</v>
      </c>
      <c r="D8" s="12" t="s">
        <v>37</v>
      </c>
      <c r="E8" s="14"/>
      <c r="F8" s="15">
        <v>27</v>
      </c>
      <c r="G8" s="15">
        <v>81</v>
      </c>
      <c r="H8" s="15">
        <v>81</v>
      </c>
      <c r="I8" s="15">
        <v>54</v>
      </c>
      <c r="J8" s="15">
        <v>27</v>
      </c>
      <c r="K8" s="14"/>
      <c r="L8" s="15">
        <v>270</v>
      </c>
      <c r="M8" s="15">
        <v>270</v>
      </c>
      <c r="N8" s="21">
        <v>10</v>
      </c>
      <c r="O8" s="22">
        <f t="shared" si="0"/>
        <v>27</v>
      </c>
      <c r="P8" s="23">
        <v>2</v>
      </c>
      <c r="Q8" s="35">
        <f>N8*P8</f>
        <v>20</v>
      </c>
      <c r="R8" s="36">
        <v>13</v>
      </c>
      <c r="S8" s="35">
        <v>1</v>
      </c>
      <c r="T8" s="35">
        <f>N8*S8</f>
        <v>10</v>
      </c>
      <c r="U8" s="37">
        <v>1</v>
      </c>
      <c r="V8" s="35">
        <f t="shared" si="1"/>
        <v>270</v>
      </c>
      <c r="X8" s="2">
        <f t="shared" si="2"/>
        <v>0</v>
      </c>
    </row>
    <row r="9" s="2" customFormat="1" ht="60" customHeight="1" spans="1:24">
      <c r="A9" s="12" t="s">
        <v>67</v>
      </c>
      <c r="B9" s="12" t="s">
        <v>61</v>
      </c>
      <c r="C9" s="13" t="s">
        <v>64</v>
      </c>
      <c r="D9" s="12" t="s">
        <v>37</v>
      </c>
      <c r="E9" s="14"/>
      <c r="F9" s="15">
        <v>62</v>
      </c>
      <c r="G9" s="15">
        <v>186</v>
      </c>
      <c r="H9" s="15">
        <v>186</v>
      </c>
      <c r="I9" s="15">
        <v>124</v>
      </c>
      <c r="J9" s="15">
        <v>62</v>
      </c>
      <c r="K9" s="14"/>
      <c r="L9" s="15">
        <v>620</v>
      </c>
      <c r="M9" s="15">
        <v>620</v>
      </c>
      <c r="N9" s="21">
        <v>10</v>
      </c>
      <c r="O9" s="22">
        <f t="shared" si="0"/>
        <v>62</v>
      </c>
      <c r="P9" s="23">
        <v>2</v>
      </c>
      <c r="Q9" s="35">
        <f>N9*P9</f>
        <v>20</v>
      </c>
      <c r="R9" s="36">
        <v>31</v>
      </c>
      <c r="S9" s="35"/>
      <c r="T9" s="35"/>
      <c r="U9" s="37"/>
      <c r="V9" s="35">
        <f t="shared" si="1"/>
        <v>620</v>
      </c>
      <c r="X9" s="2">
        <f t="shared" si="2"/>
        <v>0</v>
      </c>
    </row>
    <row r="10" s="2" customFormat="1" ht="60" customHeight="1" spans="1:24">
      <c r="A10" s="16" t="s">
        <v>68</v>
      </c>
      <c r="B10" s="12" t="s">
        <v>61</v>
      </c>
      <c r="C10" s="13" t="s">
        <v>64</v>
      </c>
      <c r="D10" s="12" t="s">
        <v>37</v>
      </c>
      <c r="E10" s="14"/>
      <c r="F10" s="15">
        <v>45</v>
      </c>
      <c r="G10" s="15">
        <v>135</v>
      </c>
      <c r="H10" s="15">
        <v>135</v>
      </c>
      <c r="I10" s="15">
        <v>90</v>
      </c>
      <c r="J10" s="15">
        <v>45</v>
      </c>
      <c r="K10" s="14"/>
      <c r="L10" s="15">
        <v>450</v>
      </c>
      <c r="M10" s="15">
        <v>450</v>
      </c>
      <c r="N10" s="21">
        <v>10</v>
      </c>
      <c r="O10" s="22">
        <f t="shared" si="0"/>
        <v>45</v>
      </c>
      <c r="P10" s="23">
        <v>2</v>
      </c>
      <c r="Q10" s="35">
        <f>N10*P10</f>
        <v>20</v>
      </c>
      <c r="R10" s="36">
        <v>22</v>
      </c>
      <c r="S10" s="35">
        <v>1</v>
      </c>
      <c r="T10" s="35">
        <f>N10*S10</f>
        <v>10</v>
      </c>
      <c r="U10" s="37">
        <v>1</v>
      </c>
      <c r="V10" s="35">
        <f t="shared" si="1"/>
        <v>450</v>
      </c>
      <c r="X10" s="2">
        <f t="shared" si="2"/>
        <v>0</v>
      </c>
    </row>
    <row r="11" s="2" customFormat="1" ht="60" customHeight="1" spans="1:24">
      <c r="A11" s="16" t="s">
        <v>69</v>
      </c>
      <c r="B11" s="12" t="s">
        <v>61</v>
      </c>
      <c r="C11" s="17" t="s">
        <v>70</v>
      </c>
      <c r="D11" s="12" t="s">
        <v>37</v>
      </c>
      <c r="E11" s="14"/>
      <c r="F11" s="15">
        <v>55</v>
      </c>
      <c r="G11" s="15">
        <v>110</v>
      </c>
      <c r="H11" s="15">
        <v>165</v>
      </c>
      <c r="I11" s="15">
        <v>110</v>
      </c>
      <c r="J11" s="15">
        <v>55</v>
      </c>
      <c r="K11" s="15">
        <v>55</v>
      </c>
      <c r="L11" s="15">
        <v>550</v>
      </c>
      <c r="M11" s="15">
        <v>550</v>
      </c>
      <c r="N11" s="21">
        <v>10</v>
      </c>
      <c r="O11" s="22">
        <f t="shared" si="0"/>
        <v>55</v>
      </c>
      <c r="P11" s="23">
        <v>2</v>
      </c>
      <c r="Q11" s="35">
        <f>N11*P11</f>
        <v>20</v>
      </c>
      <c r="R11" s="36">
        <v>27</v>
      </c>
      <c r="S11" s="35">
        <v>1</v>
      </c>
      <c r="T11" s="35">
        <f>N11*S11</f>
        <v>10</v>
      </c>
      <c r="U11" s="37">
        <v>1</v>
      </c>
      <c r="V11" s="35">
        <f t="shared" si="1"/>
        <v>550</v>
      </c>
      <c r="X11" s="2">
        <f t="shared" si="2"/>
        <v>0</v>
      </c>
    </row>
    <row r="12" s="2" customFormat="1" ht="60" customHeight="1" spans="1:24">
      <c r="A12" s="18" t="s">
        <v>71</v>
      </c>
      <c r="B12" s="12" t="s">
        <v>61</v>
      </c>
      <c r="C12" s="17" t="s">
        <v>72</v>
      </c>
      <c r="D12" s="12" t="s">
        <v>37</v>
      </c>
      <c r="E12" s="15">
        <v>55</v>
      </c>
      <c r="F12" s="15">
        <v>110</v>
      </c>
      <c r="G12" s="15">
        <v>165</v>
      </c>
      <c r="H12" s="15">
        <v>110</v>
      </c>
      <c r="I12" s="15">
        <v>55</v>
      </c>
      <c r="J12" s="14"/>
      <c r="K12" s="14"/>
      <c r="L12" s="15">
        <v>495</v>
      </c>
      <c r="M12" s="15">
        <v>495</v>
      </c>
      <c r="N12" s="24">
        <v>9</v>
      </c>
      <c r="O12" s="22">
        <f t="shared" si="0"/>
        <v>55</v>
      </c>
      <c r="P12" s="23">
        <v>2</v>
      </c>
      <c r="Q12" s="35">
        <f>N12*P12</f>
        <v>18</v>
      </c>
      <c r="R12" s="36">
        <v>27</v>
      </c>
      <c r="S12" s="35">
        <v>1</v>
      </c>
      <c r="T12" s="35">
        <f>N12*S12</f>
        <v>9</v>
      </c>
      <c r="U12" s="37">
        <v>1</v>
      </c>
      <c r="V12" s="35">
        <f t="shared" si="1"/>
        <v>495</v>
      </c>
      <c r="X12" s="2">
        <f t="shared" si="2"/>
        <v>0</v>
      </c>
    </row>
    <row r="13" s="3" customFormat="1" spans="1:21">
      <c r="A13" s="2"/>
      <c r="O13" s="25">
        <f>SUM(O5:O12)</f>
        <v>308</v>
      </c>
      <c r="R13" s="6">
        <f>SUM(R5:R12)</f>
        <v>151</v>
      </c>
      <c r="U13" s="6">
        <f>SUM(U5:U12)</f>
        <v>6</v>
      </c>
    </row>
  </sheetData>
  <mergeCells count="21">
    <mergeCell ref="P3:R3"/>
    <mergeCell ref="S3:U3"/>
    <mergeCell ref="P4:R4"/>
    <mergeCell ref="S4:U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V3:V4"/>
    <mergeCell ref="A1:U2"/>
  </mergeCells>
  <pageMargins left="0.75" right="0.75" top="1" bottom="1" header="0.5" footer="0.5"/>
  <pageSetup paperSize="9" scale="4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2025-07-24T08:50:38Z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112E017F318E46B98177C4264239ACD3_13</vt:lpwstr>
  </property>
  <property fmtid="{D5CDD505-2E9C-101B-9397-08002B2CF9AE}" pid="3" name="KSOProductBuildVer">
    <vt:lpwstr>2052-12.1.0.21915</vt:lpwstr>
  </property>
</Properties>
</file>