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<sst xmlns="http://schemas.openxmlformats.org/spreadsheetml/2006/main" count="349" uniqueCount="73">
  <si>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</si>
  <si>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</si>
  <si>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</si>
  <si>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</si>
  <si>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</si>
  <si>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</si>
  <si>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</si>
  <si>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</si>
  <si>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</si>
  <si>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</si>
  <si>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</si>
  <si>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</si>
  <si>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t>黄色封箱胶</t>
  </si>
  <si>
    <r>
      <rPr>
        <sz val="11"/>
        <color rgb="FFFF0000"/>
        <rFont val="Calibri"/>
        <charset val="0"/>
      </rPr>
      <t>QUANTITY</t>
    </r>
    <r>
      <rPr>
        <sz val="11"/>
        <color rgb="FFFF0000"/>
        <rFont val="宋体"/>
        <charset val="0"/>
      </rPr>
      <t>数量</t>
    </r>
  </si>
  <si>
    <r>
      <rPr>
        <sz val="11"/>
        <rFont val="Calibri"/>
        <charset val="0"/>
      </rPr>
      <t xml:space="preserve">CARTON SIZE(m) </t>
    </r>
    <r>
      <rPr>
        <sz val="11"/>
        <rFont val="宋体"/>
        <charset val="0"/>
      </rPr>
      <t>箱尺寸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</si>
  <si>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</si>
  <si>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</si>
  <si>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</si>
  <si>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</si>
  <si>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</si>
  <si>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</si>
  <si>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</si>
  <si>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</si>
  <si>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</si>
  <si>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</si>
  <si>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</si>
  <si>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</si>
  <si>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XXL</t>
  </si>
  <si>
    <t>3XL</t>
  </si>
  <si>
    <r>
      <rPr>
        <sz val="11"/>
        <color rgb="FFFF0000"/>
        <rFont val="Calibri"/>
        <charset val="0"/>
      </rPr>
      <t>QTY</t>
    </r>
    <r>
      <rPr>
        <sz val="11"/>
        <color rgb="FFFF0000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</si>
  <si>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</si>
  <si>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</si>
  <si>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</si>
  <si>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</si>
  <si>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</si>
  <si>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t>Kgs</t>
  </si>
  <si>
    <t>F8078AX</t>
  </si>
  <si>
    <t>1-27</t>
  </si>
  <si>
    <t>BN581-BROWN</t>
  </si>
  <si>
    <t>TTL</t>
  </si>
  <si>
    <t>1-9</t>
  </si>
  <si>
    <t>1-14</t>
  </si>
  <si>
    <t>1-13</t>
  </si>
  <si>
    <t>1-31</t>
  </si>
  <si>
    <t>红色洗标、贴吊牌</t>
  </si>
  <si>
    <t>1-21</t>
  </si>
  <si>
    <t>红色洗标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</si>
  <si>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</si>
  <si>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</si>
  <si>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</si>
  <si>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</si>
  <si>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</si>
  <si>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</si>
  <si>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</si>
  <si>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</si>
  <si>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</si>
  <si>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2包1箱</t>
  </si>
  <si>
    <t>1包1箱</t>
  </si>
  <si>
    <t>小计</t>
  </si>
  <si>
    <t>60*40*38</t>
  </si>
  <si>
    <t>60*40*20</t>
  </si>
  <si>
    <t>1650941
MOROCCO</t>
  </si>
  <si>
    <t>独色混码</t>
  </si>
  <si>
    <t>1:2:3:2:1:
0:0</t>
  </si>
  <si>
    <t>1650940
NORTH IRAQ</t>
  </si>
  <si>
    <t>0:1:3:3:2:
1:0</t>
  </si>
  <si>
    <t>1650939
SOUTH IRAQ</t>
  </si>
  <si>
    <t>1650938
GEORGIA</t>
  </si>
  <si>
    <t>1650937
UKRAINE</t>
  </si>
  <si>
    <t>1650936
KAZAKHSTAN</t>
  </si>
  <si>
    <t>1650935
TOPTAN-5</t>
  </si>
  <si>
    <t>1650934
TOPTAN-7</t>
  </si>
  <si>
    <t>0:1:2:3:2:
1:1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</si>
</sst>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49">
    <font>
      <sz val="10"/>
      <name val="Arial"/>
      <charset val="0"/>
    </font>
    <font>
      <b/>
      <sz val="14"/>
      <name val="宋体"/>
      <charset val="0"/>
    </font>
    <font>
      <b/>
      <sz val="14"/>
      <color rgb="FFFF0000"/>
      <name val="宋体"/>
      <charset val="0"/>
    </font>
    <font>
      <b/>
      <sz val="24"/>
      <name val="宋体"/>
      <charset val="0"/>
    </font>
    <font>
      <b/>
      <sz val="14"/>
      <name val="宋体"/>
      <charset val="134"/>
    </font>
    <font>
      <b/>
      <sz val="14"/>
      <name val="宋体"/>
      <charset val="204"/>
    </font>
    <font>
      <b/>
      <sz val="24"/>
      <color rgb="FFFF0000"/>
      <name val="宋体"/>
      <charset val="0"/>
    </font>
    <font>
      <b/>
      <sz val="14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6"/>
      <name val="宋体"/>
      <charset val="0"/>
    </font>
    <font>
      <b/>
      <sz val="16"/>
      <name val="Calibri"/>
      <charset val="0"/>
    </font>
    <font>
      <b/>
      <sz val="11"/>
      <name val="Calibri"/>
      <charset val="0"/>
    </font>
    <font>
      <sz val="10"/>
      <color rgb="FFFF0000"/>
      <name val="Arial"/>
      <charset val="0"/>
    </font>
    <font>
      <sz val="10"/>
      <color rgb="FFFF0000"/>
      <name val="Arial Narrow"/>
      <charset val="0"/>
    </font>
    <font>
      <b/>
      <sz val="16"/>
      <color rgb="FFFF0000"/>
      <name val="Arial Narrow"/>
      <charset val="0"/>
    </font>
    <font>
      <sz val="12"/>
      <color rgb="FFFF0000"/>
      <name val="Calibri"/>
      <charset val="0"/>
    </font>
    <font>
      <sz val="11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1"/>
      <color rgb="FFFF0000"/>
      <name val="宋体"/>
      <charset val="0"/>
    </font>
    <font>
      <b/>
      <sz val="12"/>
      <name val="宋体"/>
      <charset val="0"/>
    </font>
    <font>
      <sz val="12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6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6" fillId="8" borderId="16" applyNumberFormat="0" applyAlignment="0" applyProtection="0">
      <alignment vertical="center"/>
    </xf>
    <xf numFmtId="0" fontId="37" fillId="9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9" fillId="0" borderId="0"/>
  </cellStyleXfs>
  <cellXfs count="108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7" fontId="4" fillId="5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49" fontId="11" fillId="0" borderId="0" xfId="49" applyNumberFormat="1" applyFont="1" applyFill="1" applyAlignment="1">
      <alignment horizontal="center" vertical="center"/>
    </xf>
    <xf numFmtId="0" fontId="11" fillId="2" borderId="0" xfId="49" applyFont="1" applyFill="1" applyAlignment="1">
      <alignment horizontal="center" vertical="center"/>
    </xf>
    <xf numFmtId="49" fontId="11" fillId="2" borderId="0" xfId="49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178" fontId="19" fillId="0" borderId="6" xfId="0" applyNumberFormat="1" applyFont="1" applyFill="1" applyBorder="1" applyAlignment="1">
      <alignment horizontal="center" vertical="center"/>
    </xf>
    <xf numFmtId="176" fontId="19" fillId="2" borderId="6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0" fillId="0" borderId="0" xfId="49" applyFont="1" applyFill="1" applyAlignment="1">
      <alignment horizontal="center" vertical="center"/>
    </xf>
    <xf numFmtId="176" fontId="11" fillId="0" borderId="0" xfId="49" applyNumberFormat="1" applyFont="1" applyFill="1" applyAlignment="1">
      <alignment horizontal="center" vertical="center"/>
    </xf>
    <xf numFmtId="49" fontId="20" fillId="0" borderId="0" xfId="49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176" fontId="24" fillId="0" borderId="6" xfId="0" applyNumberFormat="1" applyFont="1" applyFill="1" applyBorder="1" applyAlignment="1">
      <alignment horizontal="center" vertical="center" wrapText="1"/>
    </xf>
    <xf numFmtId="176" fontId="24" fillId="0" borderId="6" xfId="0" applyNumberFormat="1" applyFont="1" applyFill="1" applyBorder="1" applyAlignment="1">
      <alignment horizontal="center" vertical="center"/>
    </xf>
    <xf numFmtId="178" fontId="14" fillId="0" borderId="6" xfId="0" applyNumberFormat="1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25</xdr:col>
      <xdr:colOff>0</xdr:colOff>
      <xdr:row>6</xdr:row>
      <xdr:rowOff>113664</xdr:rowOff>
    </xdr:from>
    <xdr:ext cx="90805" cy="124460"/>
    <xdr:sp>
      <xdr:nvSpPr>
        <xdr:cNvPr id="2" name="textbox1"/>
        <xdr:cNvSpPr txBox="1"/>
      </xdr:nvSpPr>
      <xdr:spPr>
        <a:xfrm>
          <a:off x="16640175" y="3065780"/>
          <a:ext cx="90805" cy="1244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510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97"/>
  <sheetViews>
    <sheetView tabSelected="1" zoomScale="85" zoomScaleNormal="85" zoomScaleSheetLayoutView="60" topLeftCell="A35" workbookViewId="0">
      <selection activeCell="E47" sqref="E47"/>
    </sheetView>
  </sheetViews>
  <sheetFormatPr defaultColWidth="9.78181818181818" defaultRowHeight="15"/>
  <cols>
    <col min="1" max="1" width="16" style="39" customWidth="1"/>
    <col min="2" max="2" width="30.1090909090909" style="39" customWidth="1"/>
    <col min="3" max="3" width="12.1090909090909" style="40" customWidth="1"/>
    <col min="4" max="4" width="13.0090909090909" style="41" customWidth="1"/>
    <col min="5" max="5" width="27.6636363636364" style="39" customWidth="1"/>
    <col min="6" max="12" width="9.71818181818182" style="39" customWidth="1"/>
    <col min="13" max="13" width="9.07272727272727" style="42" customWidth="1"/>
    <col min="14" max="14" width="13.4363636363636" style="39" customWidth="1"/>
    <col min="15" max="15" width="10" style="43" customWidth="1"/>
    <col min="16" max="16" width="8.66363636363636" style="39" customWidth="1"/>
    <col min="17" max="17" width="7.33636363636364" style="39" customWidth="1"/>
    <col min="18" max="18" width="8.55454545454545" style="39" customWidth="1"/>
    <col min="19" max="19" width="8.88181818181818" style="39" customWidth="1"/>
    <col min="20" max="20" width="9.57272727272727" style="39" customWidth="1"/>
    <col min="21" max="21" width="10.3363636363636" style="39" customWidth="1"/>
    <col min="22" max="22" width="10.7545454545455" style="39" customWidth="1"/>
    <col min="23" max="16384" width="9.78181818181818" style="39"/>
  </cols>
  <sheetData>
    <row r="1" s="37" customFormat="1" spans="1:22">
      <c r="A1" s="39"/>
      <c r="B1" s="39"/>
      <c r="C1" s="39"/>
      <c r="D1" s="41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="37" customFormat="1" ht="12.5" spans="1:21">
      <c r="A2" s="44" t="s">
        <v>0</v>
      </c>
      <c r="B2" s="44"/>
      <c r="C2" s="45"/>
      <c r="D2" s="46"/>
      <c r="E2" s="44"/>
      <c r="F2" s="44"/>
      <c r="G2" s="44"/>
      <c r="H2" s="44"/>
      <c r="I2" s="44"/>
      <c r="J2" s="44"/>
      <c r="K2" s="44"/>
      <c r="L2" s="44"/>
      <c r="M2" s="82"/>
      <c r="N2" s="44"/>
      <c r="O2" s="83"/>
      <c r="P2" s="44"/>
      <c r="Q2" s="44"/>
      <c r="R2" s="44"/>
      <c r="S2" s="44"/>
      <c r="T2" s="44"/>
      <c r="U2" s="44"/>
    </row>
    <row r="3" s="37" customFormat="1" ht="12.5" spans="1:21">
      <c r="A3" s="45" t="s">
        <v>1</v>
      </c>
      <c r="B3" s="45"/>
      <c r="C3" s="45"/>
      <c r="D3" s="47"/>
      <c r="E3" s="45"/>
      <c r="F3" s="45"/>
      <c r="G3" s="45"/>
      <c r="H3" s="45"/>
      <c r="I3" s="45"/>
      <c r="J3" s="45"/>
      <c r="K3" s="45"/>
      <c r="L3" s="45"/>
      <c r="M3" s="84"/>
      <c r="N3" s="45"/>
      <c r="O3" s="45"/>
      <c r="P3" s="45"/>
      <c r="Q3" s="45"/>
      <c r="R3" s="45"/>
      <c r="S3" s="45"/>
      <c r="T3" s="45"/>
      <c r="U3" s="45"/>
    </row>
    <row r="4" s="37" customFormat="1" ht="13" spans="1:15">
      <c r="A4" s="108" t="s">
        <v>2</v>
      </c>
      <c r="B4" s="48"/>
      <c r="C4" s="49"/>
      <c r="D4" s="50"/>
      <c r="E4" s="48"/>
      <c r="F4" s="48"/>
      <c r="G4" s="48"/>
      <c r="H4" s="48"/>
      <c r="I4" s="48"/>
      <c r="J4" s="48"/>
      <c r="K4" s="48"/>
      <c r="L4" s="48"/>
      <c r="M4" s="85"/>
      <c r="N4" s="48"/>
      <c r="O4" s="86"/>
    </row>
    <row r="5" s="37" customFormat="1" ht="20" spans="1:21">
      <c r="A5" s="51" t="s">
        <v>3</v>
      </c>
      <c r="B5" s="51"/>
      <c r="C5" s="52"/>
      <c r="D5" s="53"/>
      <c r="E5" s="51"/>
      <c r="F5" s="51"/>
      <c r="G5" s="51"/>
      <c r="H5" s="51"/>
      <c r="I5" s="51"/>
      <c r="J5" s="51"/>
      <c r="K5" s="51"/>
      <c r="L5" s="51"/>
      <c r="M5" s="87"/>
      <c r="N5" s="51"/>
      <c r="O5" s="88"/>
      <c r="P5" s="51"/>
      <c r="Q5" s="51"/>
      <c r="R5" s="51"/>
      <c r="S5" s="51"/>
      <c r="T5" s="51"/>
      <c r="U5" s="51"/>
    </row>
    <row r="6" s="38" customFormat="1" ht="19.5" customHeight="1" spans="1:21">
      <c r="A6" s="39"/>
      <c r="B6" s="54"/>
      <c r="C6" s="55"/>
      <c r="D6" s="56"/>
      <c r="G6" s="54"/>
      <c r="H6" s="54"/>
      <c r="I6" s="54"/>
      <c r="J6" s="54"/>
      <c r="K6" s="54"/>
      <c r="L6" s="54"/>
      <c r="M6" s="89"/>
      <c r="N6" s="90" t="s">
        <v>4</v>
      </c>
      <c r="O6" s="90"/>
      <c r="P6" s="58"/>
      <c r="Q6" s="102"/>
      <c r="R6" s="102"/>
      <c r="S6" s="102"/>
      <c r="T6" s="102"/>
      <c r="U6" s="102"/>
    </row>
    <row r="7" s="39" customFormat="1" ht="15.5" spans="1:19">
      <c r="A7" s="57"/>
      <c r="B7" s="58"/>
      <c r="C7" s="59"/>
      <c r="D7" s="60"/>
      <c r="E7" s="58"/>
      <c r="F7" s="58"/>
      <c r="G7" s="57"/>
      <c r="H7" s="57"/>
      <c r="I7" s="57"/>
      <c r="J7" s="57"/>
      <c r="K7" s="57"/>
      <c r="L7" s="57"/>
      <c r="M7" s="91"/>
      <c r="N7" s="58" t="s">
        <v>5</v>
      </c>
      <c r="O7" s="92"/>
      <c r="P7" s="58"/>
      <c r="Q7" s="58"/>
      <c r="R7" s="58"/>
      <c r="S7" s="92"/>
    </row>
    <row r="8" s="39" customFormat="1" ht="25" customHeight="1" spans="1:22">
      <c r="A8" s="61"/>
      <c r="B8" s="62"/>
      <c r="C8" s="63"/>
      <c r="D8" s="64"/>
      <c r="E8" s="62"/>
      <c r="F8" s="62"/>
      <c r="G8" s="61"/>
      <c r="H8" s="61"/>
      <c r="I8" s="61"/>
      <c r="J8" s="61"/>
      <c r="K8" s="61"/>
      <c r="L8" s="61"/>
      <c r="M8" s="93"/>
      <c r="N8" s="62"/>
      <c r="O8" s="61"/>
      <c r="P8" s="94" t="s">
        <v>6</v>
      </c>
      <c r="Q8" s="103"/>
      <c r="R8" s="103"/>
      <c r="S8" s="103"/>
      <c r="T8" s="103"/>
      <c r="U8" s="103"/>
      <c r="V8" s="104"/>
    </row>
    <row r="9" s="39" customFormat="1" ht="50" customHeight="1" spans="1:22">
      <c r="A9" s="65" t="s">
        <v>7</v>
      </c>
      <c r="B9" s="66" t="s">
        <v>8</v>
      </c>
      <c r="C9" s="67" t="s">
        <v>9</v>
      </c>
      <c r="D9" s="68" t="s">
        <v>10</v>
      </c>
      <c r="E9" s="66" t="s">
        <v>11</v>
      </c>
      <c r="F9" s="69" t="s">
        <v>12</v>
      </c>
      <c r="G9" s="70"/>
      <c r="H9" s="70"/>
      <c r="I9" s="70"/>
      <c r="J9" s="70"/>
      <c r="K9" s="70"/>
      <c r="L9" s="95"/>
      <c r="M9" s="96" t="s">
        <v>13</v>
      </c>
      <c r="N9" s="73"/>
      <c r="O9" s="71"/>
      <c r="P9" s="97" t="s">
        <v>14</v>
      </c>
      <c r="Q9" s="105"/>
      <c r="R9" s="106"/>
      <c r="S9" s="66" t="s">
        <v>15</v>
      </c>
      <c r="T9" s="66" t="s">
        <v>16</v>
      </c>
      <c r="U9" s="66" t="s">
        <v>17</v>
      </c>
      <c r="V9" s="66" t="s">
        <v>18</v>
      </c>
    </row>
    <row r="10" s="39" customFormat="1" ht="65" customHeight="1" spans="1:22">
      <c r="A10" s="65"/>
      <c r="B10" s="66"/>
      <c r="C10" s="71" t="s">
        <v>19</v>
      </c>
      <c r="D10" s="72" t="s">
        <v>20</v>
      </c>
      <c r="E10" s="73" t="s">
        <v>21</v>
      </c>
      <c r="F10" s="73" t="s">
        <v>22</v>
      </c>
      <c r="G10" s="67" t="s">
        <v>23</v>
      </c>
      <c r="H10" s="67" t="s">
        <v>24</v>
      </c>
      <c r="I10" s="67" t="s">
        <v>25</v>
      </c>
      <c r="J10" s="67" t="s">
        <v>26</v>
      </c>
      <c r="K10" s="67" t="s">
        <v>27</v>
      </c>
      <c r="L10" s="67" t="s">
        <v>28</v>
      </c>
      <c r="M10" s="98" t="s">
        <v>29</v>
      </c>
      <c r="N10" s="65" t="s">
        <v>30</v>
      </c>
      <c r="O10" s="71" t="s">
        <v>31</v>
      </c>
      <c r="P10" s="66" t="s">
        <v>32</v>
      </c>
      <c r="Q10" s="66" t="s">
        <v>33</v>
      </c>
      <c r="R10" s="66" t="s">
        <v>34</v>
      </c>
      <c r="S10" s="73" t="s">
        <v>35</v>
      </c>
      <c r="T10" s="73" t="s">
        <v>35</v>
      </c>
      <c r="U10" s="73" t="s">
        <v>35</v>
      </c>
      <c r="V10" s="73" t="s">
        <v>35</v>
      </c>
    </row>
    <row r="11" s="39" customFormat="1" ht="25" customHeight="1" spans="1:23">
      <c r="A11" s="74">
        <v>1650941</v>
      </c>
      <c r="B11" s="74" t="s">
        <v>36</v>
      </c>
      <c r="C11" s="67" t="s">
        <v>37</v>
      </c>
      <c r="D11" s="75">
        <v>56</v>
      </c>
      <c r="E11" s="74" t="s">
        <v>38</v>
      </c>
      <c r="F11" s="74">
        <v>1</v>
      </c>
      <c r="G11" s="74">
        <v>2</v>
      </c>
      <c r="H11" s="74">
        <v>3</v>
      </c>
      <c r="I11" s="74">
        <v>2</v>
      </c>
      <c r="J11" s="74">
        <v>1</v>
      </c>
      <c r="K11" s="74">
        <v>0</v>
      </c>
      <c r="L11" s="74">
        <v>0</v>
      </c>
      <c r="M11" s="99">
        <f>SUM(F11:L11)</f>
        <v>9</v>
      </c>
      <c r="N11" s="76">
        <v>2</v>
      </c>
      <c r="O11" s="71">
        <f>M11*N11*D11</f>
        <v>1008</v>
      </c>
      <c r="P11" s="100">
        <v>0.6</v>
      </c>
      <c r="Q11" s="100">
        <v>0.4</v>
      </c>
      <c r="R11" s="100">
        <v>0.38</v>
      </c>
      <c r="S11" s="74">
        <v>9.9</v>
      </c>
      <c r="T11" s="100">
        <f>S11*D11</f>
        <v>554.4</v>
      </c>
      <c r="U11" s="74">
        <v>8.8</v>
      </c>
      <c r="V11" s="100">
        <f>U11*D11</f>
        <v>492.8</v>
      </c>
      <c r="W11" s="39">
        <f>P11*Q11*R11*D11</f>
        <v>5.1072</v>
      </c>
    </row>
    <row r="12" s="39" customFormat="1" ht="25" customHeight="1" spans="1:23">
      <c r="A12" s="74">
        <v>1650941</v>
      </c>
      <c r="B12" s="74" t="s">
        <v>36</v>
      </c>
      <c r="C12" s="76">
        <v>28</v>
      </c>
      <c r="D12" s="75">
        <v>4</v>
      </c>
      <c r="E12" s="74" t="s">
        <v>38</v>
      </c>
      <c r="F12" s="74">
        <v>1</v>
      </c>
      <c r="G12" s="74">
        <v>2</v>
      </c>
      <c r="H12" s="74">
        <v>3</v>
      </c>
      <c r="I12" s="74">
        <v>2</v>
      </c>
      <c r="J12" s="74">
        <v>1</v>
      </c>
      <c r="K12" s="74">
        <v>0</v>
      </c>
      <c r="L12" s="74">
        <v>0</v>
      </c>
      <c r="M12" s="99">
        <f>SUM(F12:L12)</f>
        <v>9</v>
      </c>
      <c r="N12" s="76">
        <v>1</v>
      </c>
      <c r="O12" s="71">
        <f>M12*N12*D12</f>
        <v>36</v>
      </c>
      <c r="P12" s="100">
        <v>0.6</v>
      </c>
      <c r="Q12" s="100">
        <v>0.4</v>
      </c>
      <c r="R12" s="100">
        <v>0.2</v>
      </c>
      <c r="S12" s="74">
        <v>5.3</v>
      </c>
      <c r="T12" s="100">
        <f>S12*D12</f>
        <v>21.2</v>
      </c>
      <c r="U12" s="74">
        <v>4.4</v>
      </c>
      <c r="V12" s="100">
        <f>U12*D12</f>
        <v>17.6</v>
      </c>
      <c r="W12" s="39">
        <f>P12*Q12*R12*D12</f>
        <v>0.192</v>
      </c>
    </row>
    <row r="13" s="39" customFormat="1" ht="25" customHeight="1" spans="1:22">
      <c r="A13" s="77" t="s">
        <v>39</v>
      </c>
      <c r="B13" s="62"/>
      <c r="C13" s="63"/>
      <c r="D13" s="78">
        <f>SUM(D11:D12)</f>
        <v>60</v>
      </c>
      <c r="E13" s="62"/>
      <c r="F13" s="62"/>
      <c r="G13" s="62"/>
      <c r="H13" s="62"/>
      <c r="I13" s="62"/>
      <c r="J13" s="62"/>
      <c r="K13" s="62"/>
      <c r="L13" s="62"/>
      <c r="M13" s="93"/>
      <c r="N13" s="62"/>
      <c r="O13" s="101">
        <f>SUM(O11:O12)</f>
        <v>1044</v>
      </c>
      <c r="P13" s="62"/>
      <c r="Q13" s="62"/>
      <c r="R13" s="62"/>
      <c r="S13" s="107"/>
      <c r="T13" s="77">
        <f>SUM(T11:T12)</f>
        <v>575.6</v>
      </c>
      <c r="U13" s="73"/>
      <c r="V13" s="77">
        <f>SUM(V11:V12)</f>
        <v>510.4</v>
      </c>
    </row>
    <row r="14" s="39" customFormat="1" ht="25" customHeight="1" spans="1:23">
      <c r="A14" s="79"/>
      <c r="B14" s="80"/>
      <c r="C14" s="80"/>
      <c r="D14" s="81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s="39" customFormat="1" ht="50" customHeight="1" spans="1:22">
      <c r="A15" s="65" t="s">
        <v>7</v>
      </c>
      <c r="B15" s="66" t="s">
        <v>8</v>
      </c>
      <c r="C15" s="67" t="s">
        <v>9</v>
      </c>
      <c r="D15" s="68" t="s">
        <v>10</v>
      </c>
      <c r="E15" s="66" t="s">
        <v>11</v>
      </c>
      <c r="F15" s="69"/>
      <c r="G15" s="70"/>
      <c r="H15" s="70"/>
      <c r="I15" s="70"/>
      <c r="J15" s="70"/>
      <c r="K15" s="70"/>
      <c r="L15" s="95"/>
      <c r="M15" s="96" t="s">
        <v>13</v>
      </c>
      <c r="N15" s="73"/>
      <c r="O15" s="71"/>
      <c r="P15" s="97" t="s">
        <v>14</v>
      </c>
      <c r="Q15" s="105"/>
      <c r="R15" s="106"/>
      <c r="S15" s="66" t="s">
        <v>15</v>
      </c>
      <c r="T15" s="66" t="s">
        <v>16</v>
      </c>
      <c r="U15" s="66" t="s">
        <v>17</v>
      </c>
      <c r="V15" s="66" t="s">
        <v>18</v>
      </c>
    </row>
    <row r="16" s="39" customFormat="1" ht="65" customHeight="1" spans="1:22">
      <c r="A16" s="65"/>
      <c r="B16" s="66"/>
      <c r="C16" s="71" t="s">
        <v>19</v>
      </c>
      <c r="D16" s="72" t="s">
        <v>20</v>
      </c>
      <c r="E16" s="73" t="s">
        <v>21</v>
      </c>
      <c r="F16" s="73" t="s">
        <v>22</v>
      </c>
      <c r="G16" s="67" t="s">
        <v>23</v>
      </c>
      <c r="H16" s="67" t="s">
        <v>24</v>
      </c>
      <c r="I16" s="67" t="s">
        <v>25</v>
      </c>
      <c r="J16" s="67" t="s">
        <v>26</v>
      </c>
      <c r="K16" s="67" t="s">
        <v>27</v>
      </c>
      <c r="L16" s="67" t="s">
        <v>28</v>
      </c>
      <c r="M16" s="98" t="s">
        <v>29</v>
      </c>
      <c r="N16" s="65" t="s">
        <v>30</v>
      </c>
      <c r="O16" s="71" t="s">
        <v>31</v>
      </c>
      <c r="P16" s="66" t="s">
        <v>32</v>
      </c>
      <c r="Q16" s="66" t="s">
        <v>33</v>
      </c>
      <c r="R16" s="66" t="s">
        <v>34</v>
      </c>
      <c r="S16" s="73" t="s">
        <v>35</v>
      </c>
      <c r="T16" s="73" t="s">
        <v>35</v>
      </c>
      <c r="U16" s="73" t="s">
        <v>35</v>
      </c>
      <c r="V16" s="73" t="s">
        <v>35</v>
      </c>
    </row>
    <row r="17" s="39" customFormat="1" ht="25" customHeight="1" spans="1:23">
      <c r="A17" s="74">
        <v>1650940</v>
      </c>
      <c r="B17" s="74" t="s">
        <v>36</v>
      </c>
      <c r="C17" s="67" t="s">
        <v>40</v>
      </c>
      <c r="D17" s="75">
        <v>20</v>
      </c>
      <c r="E17" s="74" t="s">
        <v>38</v>
      </c>
      <c r="F17" s="74">
        <v>0</v>
      </c>
      <c r="G17" s="74">
        <v>1</v>
      </c>
      <c r="H17" s="74">
        <v>3</v>
      </c>
      <c r="I17" s="74">
        <v>3</v>
      </c>
      <c r="J17" s="74">
        <v>2</v>
      </c>
      <c r="K17" s="74">
        <v>1</v>
      </c>
      <c r="L17" s="74">
        <v>0</v>
      </c>
      <c r="M17" s="99">
        <f>SUM(F17:L17)</f>
        <v>10</v>
      </c>
      <c r="N17" s="76">
        <v>2</v>
      </c>
      <c r="O17" s="71">
        <f>M17*N17*D17</f>
        <v>400</v>
      </c>
      <c r="P17" s="100">
        <v>0.6</v>
      </c>
      <c r="Q17" s="100">
        <v>0.4</v>
      </c>
      <c r="R17" s="100">
        <v>0.38</v>
      </c>
      <c r="S17" s="74">
        <v>11.6</v>
      </c>
      <c r="T17" s="100">
        <f>S17*D17</f>
        <v>232</v>
      </c>
      <c r="U17" s="74">
        <v>10.5</v>
      </c>
      <c r="V17" s="100">
        <f>U17*D17</f>
        <v>210</v>
      </c>
      <c r="W17" s="39">
        <f>P17*Q17*R17*D17</f>
        <v>1.824</v>
      </c>
    </row>
    <row r="18" ht="25" customHeight="1" spans="1:22">
      <c r="A18" s="77" t="s">
        <v>39</v>
      </c>
      <c r="B18" s="62"/>
      <c r="C18" s="63"/>
      <c r="D18" s="78">
        <f>SUM(D17:D17)</f>
        <v>20</v>
      </c>
      <c r="E18" s="62"/>
      <c r="F18" s="62"/>
      <c r="G18" s="62"/>
      <c r="H18" s="62"/>
      <c r="I18" s="62"/>
      <c r="J18" s="62"/>
      <c r="K18" s="62"/>
      <c r="L18" s="62"/>
      <c r="M18" s="93"/>
      <c r="N18" s="62"/>
      <c r="O18" s="101">
        <f>SUM(O17:O17)</f>
        <v>400</v>
      </c>
      <c r="P18" s="62"/>
      <c r="Q18" s="62"/>
      <c r="R18" s="62"/>
      <c r="S18" s="107"/>
      <c r="T18" s="77">
        <f>SUM(T17:T17)</f>
        <v>232</v>
      </c>
      <c r="U18" s="73"/>
      <c r="V18" s="77">
        <f>SUM(V17:V17)</f>
        <v>210</v>
      </c>
    </row>
    <row r="19" ht="25" customHeight="1" spans="1:23">
      <c r="A19" s="79"/>
      <c r="B19" s="80"/>
      <c r="C19" s="80"/>
      <c r="D19" s="81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50" customHeight="1" spans="1:23">
      <c r="A20" s="65" t="s">
        <v>7</v>
      </c>
      <c r="B20" s="66" t="s">
        <v>8</v>
      </c>
      <c r="C20" s="67" t="s">
        <v>9</v>
      </c>
      <c r="D20" s="68" t="s">
        <v>10</v>
      </c>
      <c r="E20" s="66" t="s">
        <v>11</v>
      </c>
      <c r="F20" s="69"/>
      <c r="G20" s="70"/>
      <c r="H20" s="70"/>
      <c r="I20" s="70"/>
      <c r="J20" s="70"/>
      <c r="K20" s="70"/>
      <c r="L20" s="95"/>
      <c r="M20" s="96" t="s">
        <v>13</v>
      </c>
      <c r="N20" s="73"/>
      <c r="O20" s="71"/>
      <c r="P20" s="97" t="s">
        <v>14</v>
      </c>
      <c r="Q20" s="105"/>
      <c r="R20" s="106"/>
      <c r="S20" s="66" t="s">
        <v>15</v>
      </c>
      <c r="T20" s="66" t="s">
        <v>16</v>
      </c>
      <c r="U20" s="66" t="s">
        <v>17</v>
      </c>
      <c r="V20" s="66" t="s">
        <v>18</v>
      </c>
      <c r="W20" s="80"/>
    </row>
    <row r="21" ht="65" customHeight="1" spans="1:23">
      <c r="A21" s="65"/>
      <c r="B21" s="66"/>
      <c r="C21" s="71" t="s">
        <v>19</v>
      </c>
      <c r="D21" s="72" t="s">
        <v>20</v>
      </c>
      <c r="E21" s="73" t="s">
        <v>21</v>
      </c>
      <c r="F21" s="73" t="s">
        <v>22</v>
      </c>
      <c r="G21" s="67" t="s">
        <v>23</v>
      </c>
      <c r="H21" s="67" t="s">
        <v>24</v>
      </c>
      <c r="I21" s="67" t="s">
        <v>25</v>
      </c>
      <c r="J21" s="67" t="s">
        <v>26</v>
      </c>
      <c r="K21" s="67" t="s">
        <v>27</v>
      </c>
      <c r="L21" s="67" t="s">
        <v>28</v>
      </c>
      <c r="M21" s="98" t="s">
        <v>29</v>
      </c>
      <c r="N21" s="65" t="s">
        <v>30</v>
      </c>
      <c r="O21" s="71" t="s">
        <v>31</v>
      </c>
      <c r="P21" s="66" t="s">
        <v>32</v>
      </c>
      <c r="Q21" s="66" t="s">
        <v>33</v>
      </c>
      <c r="R21" s="66" t="s">
        <v>34</v>
      </c>
      <c r="S21" s="73" t="s">
        <v>35</v>
      </c>
      <c r="T21" s="73" t="s">
        <v>35</v>
      </c>
      <c r="U21" s="73" t="s">
        <v>35</v>
      </c>
      <c r="V21" s="73" t="s">
        <v>35</v>
      </c>
      <c r="W21" s="80"/>
    </row>
    <row r="22" ht="25" customHeight="1" spans="1:23">
      <c r="A22" s="74">
        <v>1650939</v>
      </c>
      <c r="B22" s="74" t="s">
        <v>36</v>
      </c>
      <c r="C22" s="67" t="s">
        <v>41</v>
      </c>
      <c r="D22" s="75">
        <v>30</v>
      </c>
      <c r="E22" s="74" t="s">
        <v>38</v>
      </c>
      <c r="F22" s="74">
        <v>0</v>
      </c>
      <c r="G22" s="74">
        <v>1</v>
      </c>
      <c r="H22" s="74">
        <v>3</v>
      </c>
      <c r="I22" s="74">
        <v>3</v>
      </c>
      <c r="J22" s="74">
        <v>2</v>
      </c>
      <c r="K22" s="74">
        <v>1</v>
      </c>
      <c r="L22" s="74">
        <v>0</v>
      </c>
      <c r="M22" s="99">
        <f>SUM(F22:L22)</f>
        <v>10</v>
      </c>
      <c r="N22" s="76">
        <v>2</v>
      </c>
      <c r="O22" s="71">
        <f>M22*N22*D22</f>
        <v>600</v>
      </c>
      <c r="P22" s="100">
        <v>0.6</v>
      </c>
      <c r="Q22" s="100">
        <v>0.4</v>
      </c>
      <c r="R22" s="100">
        <v>0.38</v>
      </c>
      <c r="S22" s="74">
        <v>11.6</v>
      </c>
      <c r="T22" s="100">
        <f>S22*D22</f>
        <v>348</v>
      </c>
      <c r="U22" s="74">
        <v>10.5</v>
      </c>
      <c r="V22" s="100">
        <f>U22*D22</f>
        <v>315</v>
      </c>
      <c r="W22" s="39">
        <f>P22*Q22*R22*D22</f>
        <v>2.736</v>
      </c>
    </row>
    <row r="23" ht="25" customHeight="1" spans="1:23">
      <c r="A23" s="77" t="s">
        <v>39</v>
      </c>
      <c r="B23" s="62"/>
      <c r="C23" s="63"/>
      <c r="D23" s="78">
        <f>SUM(D22:D22)</f>
        <v>30</v>
      </c>
      <c r="E23" s="62"/>
      <c r="F23" s="62"/>
      <c r="G23" s="62"/>
      <c r="H23" s="62"/>
      <c r="I23" s="62"/>
      <c r="J23" s="62"/>
      <c r="K23" s="62"/>
      <c r="L23" s="62"/>
      <c r="M23" s="93"/>
      <c r="N23" s="62"/>
      <c r="O23" s="101">
        <f>SUM(O22:O22)</f>
        <v>600</v>
      </c>
      <c r="P23" s="62"/>
      <c r="Q23" s="62"/>
      <c r="R23" s="62"/>
      <c r="S23" s="107"/>
      <c r="T23" s="77">
        <f>SUM(T22:T22)</f>
        <v>348</v>
      </c>
      <c r="U23" s="73"/>
      <c r="V23" s="77">
        <f>SUM(V22:V22)</f>
        <v>315</v>
      </c>
      <c r="W23" s="80"/>
    </row>
    <row r="24" ht="25" customHeight="1" spans="1:23">
      <c r="A24" s="79"/>
      <c r="B24" s="80"/>
      <c r="C24" s="80"/>
      <c r="D24" s="81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50" customHeight="1" spans="1:23">
      <c r="A25" s="65" t="s">
        <v>7</v>
      </c>
      <c r="B25" s="66" t="s">
        <v>8</v>
      </c>
      <c r="C25" s="67" t="s">
        <v>9</v>
      </c>
      <c r="D25" s="68" t="s">
        <v>10</v>
      </c>
      <c r="E25" s="66" t="s">
        <v>11</v>
      </c>
      <c r="F25" s="69"/>
      <c r="G25" s="70"/>
      <c r="H25" s="70"/>
      <c r="I25" s="70"/>
      <c r="J25" s="70"/>
      <c r="K25" s="70"/>
      <c r="L25" s="95"/>
      <c r="M25" s="96" t="s">
        <v>13</v>
      </c>
      <c r="N25" s="73"/>
      <c r="O25" s="71"/>
      <c r="P25" s="97" t="s">
        <v>14</v>
      </c>
      <c r="Q25" s="105"/>
      <c r="R25" s="106"/>
      <c r="S25" s="66" t="s">
        <v>15</v>
      </c>
      <c r="T25" s="66" t="s">
        <v>16</v>
      </c>
      <c r="U25" s="66" t="s">
        <v>17</v>
      </c>
      <c r="V25" s="66" t="s">
        <v>18</v>
      </c>
      <c r="W25" s="80"/>
    </row>
    <row r="26" ht="65" customHeight="1" spans="1:23">
      <c r="A26" s="65"/>
      <c r="B26" s="66"/>
      <c r="C26" s="71" t="s">
        <v>19</v>
      </c>
      <c r="D26" s="72" t="s">
        <v>20</v>
      </c>
      <c r="E26" s="73" t="s">
        <v>21</v>
      </c>
      <c r="F26" s="73" t="s">
        <v>22</v>
      </c>
      <c r="G26" s="67" t="s">
        <v>23</v>
      </c>
      <c r="H26" s="67" t="s">
        <v>24</v>
      </c>
      <c r="I26" s="67" t="s">
        <v>25</v>
      </c>
      <c r="J26" s="67" t="s">
        <v>26</v>
      </c>
      <c r="K26" s="67" t="s">
        <v>27</v>
      </c>
      <c r="L26" s="67" t="s">
        <v>28</v>
      </c>
      <c r="M26" s="98" t="s">
        <v>29</v>
      </c>
      <c r="N26" s="65" t="s">
        <v>30</v>
      </c>
      <c r="O26" s="71" t="s">
        <v>31</v>
      </c>
      <c r="P26" s="66" t="s">
        <v>32</v>
      </c>
      <c r="Q26" s="66" t="s">
        <v>33</v>
      </c>
      <c r="R26" s="66" t="s">
        <v>34</v>
      </c>
      <c r="S26" s="73" t="s">
        <v>35</v>
      </c>
      <c r="T26" s="73" t="s">
        <v>35</v>
      </c>
      <c r="U26" s="73" t="s">
        <v>35</v>
      </c>
      <c r="V26" s="73" t="s">
        <v>35</v>
      </c>
      <c r="W26" s="80"/>
    </row>
    <row r="27" ht="25" customHeight="1" spans="1:23">
      <c r="A27" s="74">
        <v>1650938</v>
      </c>
      <c r="B27" s="74" t="s">
        <v>36</v>
      </c>
      <c r="C27" s="67" t="s">
        <v>40</v>
      </c>
      <c r="D27" s="75">
        <v>20</v>
      </c>
      <c r="E27" s="74" t="s">
        <v>38</v>
      </c>
      <c r="F27" s="74">
        <v>0</v>
      </c>
      <c r="G27" s="74">
        <v>1</v>
      </c>
      <c r="H27" s="74">
        <v>3</v>
      </c>
      <c r="I27" s="74">
        <v>3</v>
      </c>
      <c r="J27" s="74">
        <v>2</v>
      </c>
      <c r="K27" s="74">
        <v>1</v>
      </c>
      <c r="L27" s="74">
        <v>0</v>
      </c>
      <c r="M27" s="99">
        <f>SUM(F27:L27)</f>
        <v>10</v>
      </c>
      <c r="N27" s="76">
        <v>2</v>
      </c>
      <c r="O27" s="71">
        <f>M27*N27*D27</f>
        <v>400</v>
      </c>
      <c r="P27" s="100">
        <v>0.6</v>
      </c>
      <c r="Q27" s="100">
        <v>0.4</v>
      </c>
      <c r="R27" s="100">
        <v>0.38</v>
      </c>
      <c r="S27" s="74">
        <v>11.6</v>
      </c>
      <c r="T27" s="100">
        <f>S27*D27</f>
        <v>232</v>
      </c>
      <c r="U27" s="74">
        <v>10.5</v>
      </c>
      <c r="V27" s="100">
        <f>U27*D27</f>
        <v>210</v>
      </c>
      <c r="W27" s="39">
        <f>P27*Q27*R27*D27</f>
        <v>1.824</v>
      </c>
    </row>
    <row r="28" ht="25" customHeight="1" spans="1:23">
      <c r="A28" s="77" t="s">
        <v>39</v>
      </c>
      <c r="B28" s="62"/>
      <c r="C28" s="63"/>
      <c r="D28" s="78">
        <f>SUM(D27:D27)</f>
        <v>20</v>
      </c>
      <c r="E28" s="62"/>
      <c r="F28" s="62"/>
      <c r="G28" s="62"/>
      <c r="H28" s="62"/>
      <c r="I28" s="62"/>
      <c r="J28" s="62"/>
      <c r="K28" s="62"/>
      <c r="L28" s="62"/>
      <c r="M28" s="93"/>
      <c r="N28" s="62"/>
      <c r="O28" s="101">
        <f>SUM(O27:O27)</f>
        <v>400</v>
      </c>
      <c r="P28" s="62"/>
      <c r="Q28" s="62"/>
      <c r="R28" s="62"/>
      <c r="S28" s="107"/>
      <c r="T28" s="77">
        <f>SUM(T27:T27)</f>
        <v>232</v>
      </c>
      <c r="U28" s="73"/>
      <c r="V28" s="77">
        <f>SUM(V27:V27)</f>
        <v>210</v>
      </c>
      <c r="W28" s="80"/>
    </row>
    <row r="29" ht="25" customHeight="1" spans="1:23">
      <c r="A29" s="79"/>
      <c r="B29" s="80"/>
      <c r="C29" s="80"/>
      <c r="D29" s="81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50" customHeight="1" spans="1:23">
      <c r="A30" s="65" t="s">
        <v>7</v>
      </c>
      <c r="B30" s="66" t="s">
        <v>8</v>
      </c>
      <c r="C30" s="67" t="s">
        <v>9</v>
      </c>
      <c r="D30" s="68" t="s">
        <v>10</v>
      </c>
      <c r="E30" s="66" t="s">
        <v>11</v>
      </c>
      <c r="F30" s="69"/>
      <c r="G30" s="70"/>
      <c r="H30" s="70"/>
      <c r="I30" s="70"/>
      <c r="J30" s="70"/>
      <c r="K30" s="70"/>
      <c r="L30" s="95"/>
      <c r="M30" s="96" t="s">
        <v>13</v>
      </c>
      <c r="N30" s="73"/>
      <c r="O30" s="71"/>
      <c r="P30" s="97" t="s">
        <v>14</v>
      </c>
      <c r="Q30" s="105"/>
      <c r="R30" s="106"/>
      <c r="S30" s="66" t="s">
        <v>15</v>
      </c>
      <c r="T30" s="66" t="s">
        <v>16</v>
      </c>
      <c r="U30" s="66" t="s">
        <v>17</v>
      </c>
      <c r="V30" s="66" t="s">
        <v>18</v>
      </c>
      <c r="W30" s="80"/>
    </row>
    <row r="31" ht="65" customHeight="1" spans="1:23">
      <c r="A31" s="65"/>
      <c r="B31" s="66"/>
      <c r="C31" s="71" t="s">
        <v>19</v>
      </c>
      <c r="D31" s="72" t="s">
        <v>20</v>
      </c>
      <c r="E31" s="73" t="s">
        <v>21</v>
      </c>
      <c r="F31" s="73" t="s">
        <v>22</v>
      </c>
      <c r="G31" s="67" t="s">
        <v>23</v>
      </c>
      <c r="H31" s="67" t="s">
        <v>24</v>
      </c>
      <c r="I31" s="67" t="s">
        <v>25</v>
      </c>
      <c r="J31" s="67" t="s">
        <v>26</v>
      </c>
      <c r="K31" s="67" t="s">
        <v>27</v>
      </c>
      <c r="L31" s="67" t="s">
        <v>28</v>
      </c>
      <c r="M31" s="98" t="s">
        <v>29</v>
      </c>
      <c r="N31" s="65" t="s">
        <v>30</v>
      </c>
      <c r="O31" s="71" t="s">
        <v>31</v>
      </c>
      <c r="P31" s="66" t="s">
        <v>32</v>
      </c>
      <c r="Q31" s="66" t="s">
        <v>33</v>
      </c>
      <c r="R31" s="66" t="s">
        <v>34</v>
      </c>
      <c r="S31" s="73" t="s">
        <v>35</v>
      </c>
      <c r="T31" s="73" t="s">
        <v>35</v>
      </c>
      <c r="U31" s="73" t="s">
        <v>35</v>
      </c>
      <c r="V31" s="73" t="s">
        <v>35</v>
      </c>
      <c r="W31" s="80"/>
    </row>
    <row r="32" ht="25" customHeight="1" spans="1:23">
      <c r="A32" s="74">
        <v>1650937</v>
      </c>
      <c r="B32" s="74" t="s">
        <v>36</v>
      </c>
      <c r="C32" s="67" t="s">
        <v>42</v>
      </c>
      <c r="D32" s="75">
        <v>28</v>
      </c>
      <c r="E32" s="74" t="s">
        <v>38</v>
      </c>
      <c r="F32" s="74">
        <v>0</v>
      </c>
      <c r="G32" s="74">
        <v>1</v>
      </c>
      <c r="H32" s="74">
        <v>3</v>
      </c>
      <c r="I32" s="74">
        <v>3</v>
      </c>
      <c r="J32" s="74">
        <v>2</v>
      </c>
      <c r="K32" s="74">
        <v>1</v>
      </c>
      <c r="L32" s="74">
        <v>0</v>
      </c>
      <c r="M32" s="99">
        <f>SUM(F32:L32)</f>
        <v>10</v>
      </c>
      <c r="N32" s="76">
        <v>2</v>
      </c>
      <c r="O32" s="71">
        <f>M32*N32*D32</f>
        <v>560</v>
      </c>
      <c r="P32" s="100">
        <v>0.6</v>
      </c>
      <c r="Q32" s="100">
        <v>0.4</v>
      </c>
      <c r="R32" s="100">
        <v>0.38</v>
      </c>
      <c r="S32" s="74">
        <v>11.6</v>
      </c>
      <c r="T32" s="100">
        <f>S32*D32</f>
        <v>324.8</v>
      </c>
      <c r="U32" s="74">
        <v>10.5</v>
      </c>
      <c r="V32" s="100">
        <f>U32*D32</f>
        <v>294</v>
      </c>
      <c r="W32" s="39">
        <f>P32*Q32*R32*D32</f>
        <v>2.5536</v>
      </c>
    </row>
    <row r="33" ht="25" customHeight="1" spans="1:23">
      <c r="A33" s="74">
        <v>1650937</v>
      </c>
      <c r="B33" s="74" t="s">
        <v>36</v>
      </c>
      <c r="C33" s="76">
        <v>14</v>
      </c>
      <c r="D33" s="75">
        <v>4</v>
      </c>
      <c r="E33" s="74" t="s">
        <v>38</v>
      </c>
      <c r="F33" s="74">
        <v>0</v>
      </c>
      <c r="G33" s="74">
        <v>1</v>
      </c>
      <c r="H33" s="74">
        <v>3</v>
      </c>
      <c r="I33" s="74">
        <v>3</v>
      </c>
      <c r="J33" s="74">
        <v>2</v>
      </c>
      <c r="K33" s="74">
        <v>1</v>
      </c>
      <c r="L33" s="74">
        <v>0</v>
      </c>
      <c r="M33" s="99">
        <f>SUM(F33:L33)</f>
        <v>10</v>
      </c>
      <c r="N33" s="76">
        <v>1</v>
      </c>
      <c r="O33" s="71">
        <f>M33*N33*D33</f>
        <v>40</v>
      </c>
      <c r="P33" s="100">
        <v>0.6</v>
      </c>
      <c r="Q33" s="100">
        <v>0.4</v>
      </c>
      <c r="R33" s="100">
        <v>0.2</v>
      </c>
      <c r="S33" s="74">
        <v>6.15</v>
      </c>
      <c r="T33" s="100">
        <f>S33*D33</f>
        <v>24.6</v>
      </c>
      <c r="U33" s="74">
        <v>5.25</v>
      </c>
      <c r="V33" s="100">
        <f>U33*D33</f>
        <v>21</v>
      </c>
      <c r="W33" s="39">
        <f>P33*Q33*R33*D33</f>
        <v>0.192</v>
      </c>
    </row>
    <row r="34" ht="25" customHeight="1" spans="1:23">
      <c r="A34" s="77" t="s">
        <v>39</v>
      </c>
      <c r="B34" s="62"/>
      <c r="C34" s="63"/>
      <c r="D34" s="78">
        <f>SUM(D32:D33)</f>
        <v>32</v>
      </c>
      <c r="E34" s="62"/>
      <c r="F34" s="62"/>
      <c r="G34" s="62"/>
      <c r="H34" s="62"/>
      <c r="I34" s="62"/>
      <c r="J34" s="62"/>
      <c r="K34" s="62"/>
      <c r="L34" s="62"/>
      <c r="M34" s="93"/>
      <c r="N34" s="62"/>
      <c r="O34" s="101">
        <f>SUM(O32:O33)</f>
        <v>600</v>
      </c>
      <c r="P34" s="62"/>
      <c r="Q34" s="62"/>
      <c r="R34" s="62"/>
      <c r="S34" s="107"/>
      <c r="T34" s="77">
        <f>SUM(T32:T33)</f>
        <v>349.4</v>
      </c>
      <c r="U34" s="73"/>
      <c r="V34" s="77">
        <f>SUM(V32:V33)</f>
        <v>315</v>
      </c>
      <c r="W34" s="80"/>
    </row>
    <row r="35" ht="25" customHeight="1" spans="1:23">
      <c r="A35" s="79"/>
      <c r="B35" s="80"/>
      <c r="C35" s="80"/>
      <c r="D35" s="81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50" customHeight="1" spans="1:23">
      <c r="A36" s="65" t="s">
        <v>7</v>
      </c>
      <c r="B36" s="66" t="s">
        <v>8</v>
      </c>
      <c r="C36" s="67" t="s">
        <v>9</v>
      </c>
      <c r="D36" s="68" t="s">
        <v>10</v>
      </c>
      <c r="E36" s="66" t="s">
        <v>11</v>
      </c>
      <c r="F36" s="69"/>
      <c r="G36" s="70"/>
      <c r="H36" s="70"/>
      <c r="I36" s="70"/>
      <c r="J36" s="70"/>
      <c r="K36" s="70"/>
      <c r="L36" s="95"/>
      <c r="M36" s="96" t="s">
        <v>13</v>
      </c>
      <c r="N36" s="73"/>
      <c r="O36" s="71"/>
      <c r="P36" s="97" t="s">
        <v>14</v>
      </c>
      <c r="Q36" s="105"/>
      <c r="R36" s="106"/>
      <c r="S36" s="66" t="s">
        <v>15</v>
      </c>
      <c r="T36" s="66" t="s">
        <v>16</v>
      </c>
      <c r="U36" s="66" t="s">
        <v>17</v>
      </c>
      <c r="V36" s="66" t="s">
        <v>18</v>
      </c>
      <c r="W36" s="80"/>
    </row>
    <row r="37" ht="65" customHeight="1" spans="1:23">
      <c r="A37" s="65"/>
      <c r="B37" s="66"/>
      <c r="C37" s="71" t="s">
        <v>19</v>
      </c>
      <c r="D37" s="72" t="s">
        <v>20</v>
      </c>
      <c r="E37" s="73" t="s">
        <v>21</v>
      </c>
      <c r="F37" s="73" t="s">
        <v>22</v>
      </c>
      <c r="G37" s="67" t="s">
        <v>23</v>
      </c>
      <c r="H37" s="67" t="s">
        <v>24</v>
      </c>
      <c r="I37" s="67" t="s">
        <v>25</v>
      </c>
      <c r="J37" s="67" t="s">
        <v>26</v>
      </c>
      <c r="K37" s="67" t="s">
        <v>27</v>
      </c>
      <c r="L37" s="67" t="s">
        <v>28</v>
      </c>
      <c r="M37" s="98" t="s">
        <v>29</v>
      </c>
      <c r="N37" s="65" t="s">
        <v>30</v>
      </c>
      <c r="O37" s="71" t="s">
        <v>31</v>
      </c>
      <c r="P37" s="66" t="s">
        <v>32</v>
      </c>
      <c r="Q37" s="66" t="s">
        <v>33</v>
      </c>
      <c r="R37" s="66" t="s">
        <v>34</v>
      </c>
      <c r="S37" s="73" t="s">
        <v>35</v>
      </c>
      <c r="T37" s="73" t="s">
        <v>35</v>
      </c>
      <c r="U37" s="73" t="s">
        <v>35</v>
      </c>
      <c r="V37" s="73" t="s">
        <v>35</v>
      </c>
      <c r="W37" s="80"/>
    </row>
    <row r="38" ht="25" customHeight="1" spans="1:23">
      <c r="A38" s="74">
        <v>1650936</v>
      </c>
      <c r="B38" s="74" t="s">
        <v>36</v>
      </c>
      <c r="C38" s="67" t="s">
        <v>43</v>
      </c>
      <c r="D38" s="75">
        <v>64</v>
      </c>
      <c r="E38" s="74" t="s">
        <v>38</v>
      </c>
      <c r="F38" s="74">
        <v>0</v>
      </c>
      <c r="G38" s="74">
        <v>1</v>
      </c>
      <c r="H38" s="74">
        <v>3</v>
      </c>
      <c r="I38" s="74">
        <v>3</v>
      </c>
      <c r="J38" s="74">
        <v>2</v>
      </c>
      <c r="K38" s="74">
        <v>1</v>
      </c>
      <c r="L38" s="74">
        <v>0</v>
      </c>
      <c r="M38" s="99">
        <f>SUM(F38:L38)</f>
        <v>10</v>
      </c>
      <c r="N38" s="76">
        <v>2</v>
      </c>
      <c r="O38" s="71">
        <f>M38*N38*D38</f>
        <v>1280</v>
      </c>
      <c r="P38" s="100">
        <v>0.6</v>
      </c>
      <c r="Q38" s="100">
        <v>0.4</v>
      </c>
      <c r="R38" s="100">
        <v>0.38</v>
      </c>
      <c r="S38" s="74">
        <v>11.6</v>
      </c>
      <c r="T38" s="100">
        <f>S38*D38</f>
        <v>742.4</v>
      </c>
      <c r="U38" s="74">
        <v>10.5</v>
      </c>
      <c r="V38" s="100">
        <f>U38*D38</f>
        <v>672</v>
      </c>
      <c r="W38" s="39">
        <f>P38*Q38*R38*D38</f>
        <v>5.8368</v>
      </c>
    </row>
    <row r="39" ht="25" customHeight="1" spans="1:23">
      <c r="A39" s="77" t="s">
        <v>39</v>
      </c>
      <c r="B39" s="62"/>
      <c r="C39" s="63"/>
      <c r="D39" s="78">
        <f>SUM(D38:D38)</f>
        <v>64</v>
      </c>
      <c r="E39" s="62"/>
      <c r="F39" s="62"/>
      <c r="G39" s="62"/>
      <c r="H39" s="62"/>
      <c r="I39" s="62"/>
      <c r="J39" s="62"/>
      <c r="K39" s="62"/>
      <c r="L39" s="62"/>
      <c r="M39" s="93"/>
      <c r="N39" s="62"/>
      <c r="O39" s="101">
        <f>SUM(O38:O38)</f>
        <v>1280</v>
      </c>
      <c r="P39" s="62"/>
      <c r="Q39" s="62"/>
      <c r="R39" s="62"/>
      <c r="S39" s="107"/>
      <c r="T39" s="77">
        <f>SUM(T38:T38)</f>
        <v>742.4</v>
      </c>
      <c r="U39" s="73"/>
      <c r="V39" s="77">
        <f>SUM(V38:V38)</f>
        <v>672</v>
      </c>
      <c r="W39" s="80"/>
    </row>
    <row r="40" ht="25" customHeight="1" spans="1:23">
      <c r="A40" s="79"/>
      <c r="B40" s="80"/>
      <c r="C40" s="80"/>
      <c r="D40" s="81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ht="50" customHeight="1" spans="1:23">
      <c r="A41" s="65" t="s">
        <v>7</v>
      </c>
      <c r="B41" s="66" t="s">
        <v>8</v>
      </c>
      <c r="C41" s="67" t="s">
        <v>9</v>
      </c>
      <c r="D41" s="68" t="s">
        <v>10</v>
      </c>
      <c r="E41" s="66" t="s">
        <v>11</v>
      </c>
      <c r="F41" s="69" t="s">
        <v>44</v>
      </c>
      <c r="G41" s="70"/>
      <c r="H41" s="70"/>
      <c r="I41" s="70"/>
      <c r="J41" s="70"/>
      <c r="K41" s="70"/>
      <c r="L41" s="95"/>
      <c r="M41" s="96" t="s">
        <v>13</v>
      </c>
      <c r="N41" s="73"/>
      <c r="O41" s="71"/>
      <c r="P41" s="97" t="s">
        <v>14</v>
      </c>
      <c r="Q41" s="105"/>
      <c r="R41" s="106"/>
      <c r="S41" s="66" t="s">
        <v>15</v>
      </c>
      <c r="T41" s="66" t="s">
        <v>16</v>
      </c>
      <c r="U41" s="66" t="s">
        <v>17</v>
      </c>
      <c r="V41" s="66" t="s">
        <v>18</v>
      </c>
      <c r="W41" s="80"/>
    </row>
    <row r="42" ht="65" customHeight="1" spans="1:23">
      <c r="A42" s="65"/>
      <c r="B42" s="66"/>
      <c r="C42" s="71" t="s">
        <v>19</v>
      </c>
      <c r="D42" s="72" t="s">
        <v>20</v>
      </c>
      <c r="E42" s="73" t="s">
        <v>21</v>
      </c>
      <c r="F42" s="73" t="s">
        <v>22</v>
      </c>
      <c r="G42" s="67" t="s">
        <v>23</v>
      </c>
      <c r="H42" s="67" t="s">
        <v>24</v>
      </c>
      <c r="I42" s="67" t="s">
        <v>25</v>
      </c>
      <c r="J42" s="67" t="s">
        <v>26</v>
      </c>
      <c r="K42" s="67" t="s">
        <v>27</v>
      </c>
      <c r="L42" s="67" t="s">
        <v>28</v>
      </c>
      <c r="M42" s="98" t="s">
        <v>29</v>
      </c>
      <c r="N42" s="65" t="s">
        <v>30</v>
      </c>
      <c r="O42" s="71" t="s">
        <v>31</v>
      </c>
      <c r="P42" s="66" t="s">
        <v>32</v>
      </c>
      <c r="Q42" s="66" t="s">
        <v>33</v>
      </c>
      <c r="R42" s="66" t="s">
        <v>34</v>
      </c>
      <c r="S42" s="73" t="s">
        <v>35</v>
      </c>
      <c r="T42" s="73" t="s">
        <v>35</v>
      </c>
      <c r="U42" s="73" t="s">
        <v>35</v>
      </c>
      <c r="V42" s="73" t="s">
        <v>35</v>
      </c>
      <c r="W42" s="80"/>
    </row>
    <row r="43" ht="25" customHeight="1" spans="1:23">
      <c r="A43" s="74">
        <v>1650935</v>
      </c>
      <c r="B43" s="74" t="s">
        <v>36</v>
      </c>
      <c r="C43" s="67" t="s">
        <v>45</v>
      </c>
      <c r="D43" s="75">
        <v>44</v>
      </c>
      <c r="E43" s="74" t="s">
        <v>38</v>
      </c>
      <c r="F43" s="74">
        <v>0</v>
      </c>
      <c r="G43" s="74">
        <v>1</v>
      </c>
      <c r="H43" s="74">
        <v>3</v>
      </c>
      <c r="I43" s="74">
        <v>3</v>
      </c>
      <c r="J43" s="74">
        <v>2</v>
      </c>
      <c r="K43" s="74">
        <v>1</v>
      </c>
      <c r="L43" s="74">
        <v>0</v>
      </c>
      <c r="M43" s="99">
        <f>SUM(F43:L43)</f>
        <v>10</v>
      </c>
      <c r="N43" s="76">
        <v>2</v>
      </c>
      <c r="O43" s="71">
        <f>M43*N43*D43</f>
        <v>880</v>
      </c>
      <c r="P43" s="100">
        <v>0.6</v>
      </c>
      <c r="Q43" s="100">
        <v>0.4</v>
      </c>
      <c r="R43" s="100">
        <v>0.38</v>
      </c>
      <c r="S43" s="74">
        <v>11.6</v>
      </c>
      <c r="T43" s="100">
        <f>S43*D43</f>
        <v>510.4</v>
      </c>
      <c r="U43" s="74">
        <v>10.5</v>
      </c>
      <c r="V43" s="100">
        <f>U43*D43</f>
        <v>462</v>
      </c>
      <c r="W43" s="39">
        <f>P43*Q43*R43*D43</f>
        <v>4.0128</v>
      </c>
    </row>
    <row r="44" ht="25" customHeight="1" spans="1:23">
      <c r="A44" s="77" t="s">
        <v>39</v>
      </c>
      <c r="B44" s="62"/>
      <c r="C44" s="63"/>
      <c r="D44" s="78">
        <f>SUM(D43:D43)</f>
        <v>44</v>
      </c>
      <c r="E44" s="62"/>
      <c r="F44" s="62"/>
      <c r="G44" s="62"/>
      <c r="H44" s="62"/>
      <c r="I44" s="62"/>
      <c r="J44" s="62"/>
      <c r="K44" s="62"/>
      <c r="L44" s="62"/>
      <c r="M44" s="93"/>
      <c r="N44" s="62"/>
      <c r="O44" s="101">
        <f>SUM(O43:O43)</f>
        <v>880</v>
      </c>
      <c r="P44" s="62"/>
      <c r="Q44" s="62"/>
      <c r="R44" s="62"/>
      <c r="S44" s="107"/>
      <c r="T44" s="77">
        <f>SUM(T43:T43)</f>
        <v>510.4</v>
      </c>
      <c r="U44" s="73"/>
      <c r="V44" s="77">
        <f>SUM(V43:V43)</f>
        <v>462</v>
      </c>
      <c r="W44" s="80"/>
    </row>
    <row r="45" ht="25" customHeight="1" spans="1:23">
      <c r="A45" s="79"/>
      <c r="B45" s="80"/>
      <c r="C45" s="80"/>
      <c r="D45" s="81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</row>
    <row r="46" ht="50" customHeight="1" spans="1:23">
      <c r="A46" s="65" t="s">
        <v>7</v>
      </c>
      <c r="B46" s="66" t="s">
        <v>8</v>
      </c>
      <c r="C46" s="67" t="s">
        <v>9</v>
      </c>
      <c r="D46" s="68" t="s">
        <v>10</v>
      </c>
      <c r="E46" s="66" t="s">
        <v>11</v>
      </c>
      <c r="F46" s="69" t="s">
        <v>46</v>
      </c>
      <c r="G46" s="70"/>
      <c r="H46" s="70"/>
      <c r="I46" s="70"/>
      <c r="J46" s="70"/>
      <c r="K46" s="70"/>
      <c r="L46" s="95"/>
      <c r="M46" s="96" t="s">
        <v>13</v>
      </c>
      <c r="N46" s="73"/>
      <c r="O46" s="71"/>
      <c r="P46" s="97" t="s">
        <v>14</v>
      </c>
      <c r="Q46" s="105"/>
      <c r="R46" s="106"/>
      <c r="S46" s="66" t="s">
        <v>15</v>
      </c>
      <c r="T46" s="66" t="s">
        <v>16</v>
      </c>
      <c r="U46" s="66" t="s">
        <v>17</v>
      </c>
      <c r="V46" s="66" t="s">
        <v>18</v>
      </c>
      <c r="W46" s="80"/>
    </row>
    <row r="47" ht="65" customHeight="1" spans="1:23">
      <c r="A47" s="65"/>
      <c r="B47" s="66"/>
      <c r="C47" s="71" t="s">
        <v>19</v>
      </c>
      <c r="D47" s="72" t="s">
        <v>20</v>
      </c>
      <c r="E47" s="73" t="s">
        <v>21</v>
      </c>
      <c r="F47" s="73" t="s">
        <v>22</v>
      </c>
      <c r="G47" s="67" t="s">
        <v>23</v>
      </c>
      <c r="H47" s="67" t="s">
        <v>24</v>
      </c>
      <c r="I47" s="67" t="s">
        <v>25</v>
      </c>
      <c r="J47" s="67" t="s">
        <v>26</v>
      </c>
      <c r="K47" s="67" t="s">
        <v>27</v>
      </c>
      <c r="L47" s="67" t="s">
        <v>28</v>
      </c>
      <c r="M47" s="98" t="s">
        <v>29</v>
      </c>
      <c r="N47" s="65" t="s">
        <v>30</v>
      </c>
      <c r="O47" s="71" t="s">
        <v>31</v>
      </c>
      <c r="P47" s="66" t="s">
        <v>32</v>
      </c>
      <c r="Q47" s="66" t="s">
        <v>33</v>
      </c>
      <c r="R47" s="66" t="s">
        <v>34</v>
      </c>
      <c r="S47" s="73" t="s">
        <v>35</v>
      </c>
      <c r="T47" s="73" t="s">
        <v>35</v>
      </c>
      <c r="U47" s="73" t="s">
        <v>35</v>
      </c>
      <c r="V47" s="73" t="s">
        <v>35</v>
      </c>
      <c r="W47" s="80"/>
    </row>
    <row r="48" ht="25" customHeight="1" spans="1:23">
      <c r="A48" s="74">
        <v>1650937</v>
      </c>
      <c r="B48" s="74" t="s">
        <v>36</v>
      </c>
      <c r="C48" s="67" t="s">
        <v>37</v>
      </c>
      <c r="D48" s="75">
        <v>56</v>
      </c>
      <c r="E48" s="74" t="s">
        <v>38</v>
      </c>
      <c r="F48" s="74">
        <v>0</v>
      </c>
      <c r="G48" s="74">
        <v>1</v>
      </c>
      <c r="H48" s="74">
        <v>2</v>
      </c>
      <c r="I48" s="74">
        <v>3</v>
      </c>
      <c r="J48" s="74">
        <v>2</v>
      </c>
      <c r="K48" s="74">
        <v>1</v>
      </c>
      <c r="L48" s="74">
        <v>1</v>
      </c>
      <c r="M48" s="99">
        <f>SUM(F48:L48)</f>
        <v>10</v>
      </c>
      <c r="N48" s="76">
        <v>2</v>
      </c>
      <c r="O48" s="71">
        <f>M48*N48*D48</f>
        <v>1120</v>
      </c>
      <c r="P48" s="100">
        <v>0.6</v>
      </c>
      <c r="Q48" s="100">
        <v>0.4</v>
      </c>
      <c r="R48" s="100">
        <v>0.38</v>
      </c>
      <c r="S48" s="74">
        <v>11.6</v>
      </c>
      <c r="T48" s="100">
        <f>S48*D48</f>
        <v>649.6</v>
      </c>
      <c r="U48" s="74">
        <v>10.5</v>
      </c>
      <c r="V48" s="100">
        <f>U48*D48</f>
        <v>588</v>
      </c>
      <c r="W48" s="39">
        <f>P48*Q48*R48*D48</f>
        <v>5.1072</v>
      </c>
    </row>
    <row r="49" ht="25" customHeight="1" spans="1:23">
      <c r="A49" s="74">
        <v>1650937</v>
      </c>
      <c r="B49" s="74" t="s">
        <v>36</v>
      </c>
      <c r="C49" s="76">
        <v>28</v>
      </c>
      <c r="D49" s="75">
        <v>4</v>
      </c>
      <c r="E49" s="74" t="s">
        <v>38</v>
      </c>
      <c r="F49" s="74">
        <v>0</v>
      </c>
      <c r="G49" s="74">
        <v>1</v>
      </c>
      <c r="H49" s="74">
        <v>2</v>
      </c>
      <c r="I49" s="74">
        <v>3</v>
      </c>
      <c r="J49" s="74">
        <v>2</v>
      </c>
      <c r="K49" s="74">
        <v>1</v>
      </c>
      <c r="L49" s="74">
        <v>1</v>
      </c>
      <c r="M49" s="99">
        <f>SUM(F49:L49)</f>
        <v>10</v>
      </c>
      <c r="N49" s="76">
        <v>1</v>
      </c>
      <c r="O49" s="71">
        <f>M49*N49*D49</f>
        <v>40</v>
      </c>
      <c r="P49" s="100">
        <v>0.6</v>
      </c>
      <c r="Q49" s="100">
        <v>0.4</v>
      </c>
      <c r="R49" s="100">
        <v>0.2</v>
      </c>
      <c r="S49" s="74">
        <v>6.15</v>
      </c>
      <c r="T49" s="100">
        <f>S49*D49</f>
        <v>24.6</v>
      </c>
      <c r="U49" s="74">
        <v>5.25</v>
      </c>
      <c r="V49" s="100">
        <f>U49*D49</f>
        <v>21</v>
      </c>
      <c r="W49" s="39">
        <f>P49*Q49*R49*D49</f>
        <v>0.192</v>
      </c>
    </row>
    <row r="50" ht="25" customHeight="1" spans="1:23">
      <c r="A50" s="77" t="s">
        <v>39</v>
      </c>
      <c r="B50" s="62"/>
      <c r="C50" s="63"/>
      <c r="D50" s="78">
        <f>SUM(D48:D49)</f>
        <v>60</v>
      </c>
      <c r="E50" s="62"/>
      <c r="F50" s="62"/>
      <c r="G50" s="62"/>
      <c r="H50" s="62"/>
      <c r="I50" s="62"/>
      <c r="J50" s="62"/>
      <c r="K50" s="62"/>
      <c r="L50" s="62"/>
      <c r="M50" s="93"/>
      <c r="N50" s="62"/>
      <c r="O50" s="101">
        <f>SUM(O48:O49)</f>
        <v>1160</v>
      </c>
      <c r="P50" s="62"/>
      <c r="Q50" s="62"/>
      <c r="R50" s="62"/>
      <c r="S50" s="107"/>
      <c r="T50" s="77">
        <f>SUM(T48:T49)</f>
        <v>674.2</v>
      </c>
      <c r="U50" s="73"/>
      <c r="V50" s="77">
        <f>SUM(V48:V49)</f>
        <v>609</v>
      </c>
      <c r="W50" s="80"/>
    </row>
    <row r="51" ht="25" customHeight="1" spans="1:23">
      <c r="A51" s="79"/>
      <c r="B51" s="80"/>
      <c r="C51" s="80"/>
      <c r="D51" s="81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</row>
    <row r="52" ht="25" customHeight="1" spans="1:23">
      <c r="A52" s="79"/>
      <c r="B52" s="80"/>
      <c r="C52" s="80"/>
      <c r="D52" s="81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</row>
    <row r="53" ht="25" customHeight="1" spans="1:23">
      <c r="A53" s="79"/>
      <c r="B53" s="80"/>
      <c r="C53" s="80"/>
      <c r="D53" s="81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</row>
    <row r="54" ht="25" customHeight="1" spans="1:23">
      <c r="A54" s="79"/>
      <c r="B54" s="80"/>
      <c r="C54" s="80"/>
      <c r="D54" s="81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</row>
    <row r="55" ht="25" customHeight="1" spans="1:23">
      <c r="A55" s="79"/>
      <c r="B55" s="80"/>
      <c r="C55" s="80"/>
      <c r="D55" s="81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</row>
    <row r="56" ht="25" customHeight="1" spans="1:23">
      <c r="A56" s="79"/>
      <c r="B56" s="80"/>
      <c r="C56" s="80"/>
      <c r="D56" s="81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</row>
    <row r="57" ht="25" customHeight="1" spans="1:23">
      <c r="A57" s="79"/>
      <c r="B57" s="80"/>
      <c r="C57" s="80"/>
      <c r="D57" s="81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</row>
    <row r="58" ht="25" customHeight="1" spans="1:23">
      <c r="A58" s="79"/>
      <c r="B58" s="80"/>
      <c r="C58" s="80"/>
      <c r="D58" s="81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</row>
    <row r="59" ht="25" customHeight="1" spans="1:23">
      <c r="A59" s="79"/>
      <c r="B59" s="80"/>
      <c r="C59" s="80"/>
      <c r="D59" s="81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</row>
    <row r="60" ht="25" customHeight="1" spans="1:23">
      <c r="A60" s="79"/>
      <c r="B60" s="80"/>
      <c r="C60" s="80"/>
      <c r="D60" s="81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</row>
    <row r="61" ht="25" customHeight="1" spans="1:23">
      <c r="A61" s="79"/>
      <c r="B61" s="80"/>
      <c r="C61" s="80"/>
      <c r="D61" s="81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</row>
    <row r="62" ht="25" customHeight="1" spans="1:23">
      <c r="A62" s="79"/>
      <c r="B62" s="80"/>
      <c r="C62" s="80"/>
      <c r="D62" s="81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</row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</sheetData>
  <mergeCells count="71">
    <mergeCell ref="A1:V1"/>
    <mergeCell ref="A2:U2"/>
    <mergeCell ref="A3:U3"/>
    <mergeCell ref="A5:U5"/>
    <mergeCell ref="B7:E7"/>
    <mergeCell ref="A8:O8"/>
    <mergeCell ref="P8:V8"/>
    <mergeCell ref="F9:L9"/>
    <mergeCell ref="M9:O9"/>
    <mergeCell ref="P9:R9"/>
    <mergeCell ref="B13:C13"/>
    <mergeCell ref="E13:N13"/>
    <mergeCell ref="P13:R13"/>
    <mergeCell ref="F15:L15"/>
    <mergeCell ref="M15:O15"/>
    <mergeCell ref="P15:R15"/>
    <mergeCell ref="B18:C18"/>
    <mergeCell ref="E18:N18"/>
    <mergeCell ref="P18:R18"/>
    <mergeCell ref="F20:L20"/>
    <mergeCell ref="M20:O20"/>
    <mergeCell ref="P20:R20"/>
    <mergeCell ref="B23:C23"/>
    <mergeCell ref="E23:N23"/>
    <mergeCell ref="P23:R23"/>
    <mergeCell ref="F25:L25"/>
    <mergeCell ref="M25:O25"/>
    <mergeCell ref="P25:R25"/>
    <mergeCell ref="B28:C28"/>
    <mergeCell ref="E28:N28"/>
    <mergeCell ref="P28:R28"/>
    <mergeCell ref="F30:L30"/>
    <mergeCell ref="M30:O30"/>
    <mergeCell ref="P30:R30"/>
    <mergeCell ref="B34:C34"/>
    <mergeCell ref="E34:N34"/>
    <mergeCell ref="P34:R34"/>
    <mergeCell ref="F36:L36"/>
    <mergeCell ref="M36:O36"/>
    <mergeCell ref="P36:R36"/>
    <mergeCell ref="B39:C39"/>
    <mergeCell ref="E39:N39"/>
    <mergeCell ref="P39:R39"/>
    <mergeCell ref="F41:L41"/>
    <mergeCell ref="M41:O41"/>
    <mergeCell ref="P41:R41"/>
    <mergeCell ref="B44:C44"/>
    <mergeCell ref="E44:N44"/>
    <mergeCell ref="P44:R44"/>
    <mergeCell ref="F46:L46"/>
    <mergeCell ref="M46:O46"/>
    <mergeCell ref="P46:R46"/>
    <mergeCell ref="B50:C50"/>
    <mergeCell ref="E50:N50"/>
    <mergeCell ref="P50:R50"/>
    <mergeCell ref="A9:A10"/>
    <mergeCell ref="A15:A16"/>
    <mergeCell ref="A20:A21"/>
    <mergeCell ref="A25:A26"/>
    <mergeCell ref="A30:A31"/>
    <mergeCell ref="A36:A37"/>
    <mergeCell ref="A41:A42"/>
    <mergeCell ref="A46:A47"/>
    <mergeCell ref="B9:B10"/>
    <mergeCell ref="B15:B16"/>
    <mergeCell ref="B20:B21"/>
    <mergeCell ref="B25:B26"/>
    <mergeCell ref="B30:B31"/>
    <mergeCell ref="B36:B37"/>
    <mergeCell ref="B41:B42"/>
    <mergeCell ref="B46:B47"/>
  </mergeCells>
  <pageMargins left="0.550694444444444" right="0.0381944444444444" top="0.118055555555556" bottom="0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zoomScale="80" zoomScaleNormal="80" workbookViewId="0">
      <selection activeCell="D5" sqref="D5:D12"/>
    </sheetView>
  </sheetViews>
  <sheetFormatPr defaultColWidth="9.14545454545454" defaultRowHeight="17.5"/>
  <cols>
    <col min="1" max="1" width="18" style="3" customWidth="1"/>
    <col min="2" max="2" width="16.6636363636364" style="4" customWidth="1"/>
    <col min="3" max="3" width="28.8090909090909" style="4" customWidth="1"/>
    <col min="4" max="4" width="29" style="4" customWidth="1"/>
    <col min="5" max="11" width="9.14545454545454" style="5" hidden="1" customWidth="1"/>
    <col min="12" max="12" width="10.8545454545455" style="5" customWidth="1"/>
    <col min="13" max="13" width="11" style="5" customWidth="1"/>
    <col min="14" max="17" width="10.7181818181818" style="5" customWidth="1"/>
    <col min="18" max="18" width="10.7181818181818" style="6" customWidth="1"/>
    <col min="19" max="20" width="10.7181818181818" style="5" customWidth="1"/>
    <col min="21" max="21" width="10.7181818181818" style="6" customWidth="1"/>
    <col min="22" max="22" width="10.7181818181818" style="5" customWidth="1"/>
    <col min="23" max="24" width="9.14545454545454" style="5"/>
    <col min="25" max="16384" width="9.14545454545454" style="4"/>
  </cols>
  <sheetData>
    <row r="1" spans="1:21">
      <c r="A1" s="7" t="s">
        <v>36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5"/>
      <c r="S1" s="9"/>
      <c r="T1" s="9"/>
      <c r="U1" s="25"/>
    </row>
    <row r="2" ht="15" customHeight="1" spans="1:21">
      <c r="A2" s="7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5"/>
      <c r="S2" s="9"/>
      <c r="T2" s="9"/>
      <c r="U2" s="25"/>
    </row>
    <row r="3" s="1" customFormat="1" ht="40" customHeight="1" spans="1:24">
      <c r="A3" s="10" t="s">
        <v>47</v>
      </c>
      <c r="B3" s="10" t="s">
        <v>48</v>
      </c>
      <c r="C3" s="10" t="s">
        <v>49</v>
      </c>
      <c r="D3" s="10" t="s">
        <v>50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0" t="s">
        <v>51</v>
      </c>
      <c r="K3" s="10" t="s">
        <v>28</v>
      </c>
      <c r="L3" s="10" t="s">
        <v>52</v>
      </c>
      <c r="M3" s="10" t="s">
        <v>53</v>
      </c>
      <c r="N3" s="10" t="s">
        <v>54</v>
      </c>
      <c r="O3" s="10" t="s">
        <v>55</v>
      </c>
      <c r="P3" s="19" t="s">
        <v>56</v>
      </c>
      <c r="Q3" s="26"/>
      <c r="R3" s="27"/>
      <c r="S3" s="26" t="s">
        <v>57</v>
      </c>
      <c r="T3" s="26"/>
      <c r="U3" s="28"/>
      <c r="V3" s="29" t="s">
        <v>58</v>
      </c>
      <c r="W3" s="5"/>
      <c r="X3" s="5"/>
    </row>
    <row r="4" s="1" customFormat="1" ht="40" customHeight="1" spans="1:2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0" t="s">
        <v>59</v>
      </c>
      <c r="Q4" s="30"/>
      <c r="R4" s="31"/>
      <c r="S4" s="20" t="s">
        <v>60</v>
      </c>
      <c r="T4" s="30"/>
      <c r="U4" s="32"/>
      <c r="V4" s="33"/>
      <c r="W4" s="5"/>
      <c r="X4" s="5"/>
    </row>
    <row r="5" s="2" customFormat="1" ht="60" customHeight="1" spans="1:24">
      <c r="A5" s="12" t="s">
        <v>61</v>
      </c>
      <c r="B5" s="13" t="s">
        <v>62</v>
      </c>
      <c r="C5" s="14" t="s">
        <v>63</v>
      </c>
      <c r="D5" s="13" t="s">
        <v>38</v>
      </c>
      <c r="E5" s="15">
        <v>55</v>
      </c>
      <c r="F5" s="15">
        <v>110</v>
      </c>
      <c r="G5" s="15">
        <v>165</v>
      </c>
      <c r="H5" s="15">
        <v>110</v>
      </c>
      <c r="I5" s="15">
        <v>55</v>
      </c>
      <c r="J5" s="17"/>
      <c r="K5" s="17"/>
      <c r="L5" s="15">
        <v>495</v>
      </c>
      <c r="M5" s="15">
        <v>495</v>
      </c>
      <c r="N5" s="21">
        <v>9</v>
      </c>
      <c r="O5" s="22">
        <f t="shared" ref="O5:O12" si="0">L5/N5</f>
        <v>55</v>
      </c>
      <c r="P5" s="23">
        <v>2</v>
      </c>
      <c r="Q5" s="34">
        <f t="shared" ref="Q5:Q12" si="1">N5*P5</f>
        <v>18</v>
      </c>
      <c r="R5" s="35">
        <v>27</v>
      </c>
      <c r="S5" s="34">
        <v>1</v>
      </c>
      <c r="T5" s="34">
        <f t="shared" ref="T5:T12" si="2">N5*S5</f>
        <v>9</v>
      </c>
      <c r="U5" s="36">
        <v>1</v>
      </c>
      <c r="V5" s="34">
        <f t="shared" ref="V5:V12" si="3">(Q5*R5)+(T5*U5)</f>
        <v>495</v>
      </c>
      <c r="X5" s="2">
        <f t="shared" ref="X5:X12" si="4">L5-V5</f>
        <v>0</v>
      </c>
    </row>
    <row r="6" s="2" customFormat="1" ht="60" customHeight="1" spans="1:24">
      <c r="A6" s="13" t="s">
        <v>64</v>
      </c>
      <c r="B6" s="13" t="s">
        <v>62</v>
      </c>
      <c r="C6" s="16" t="s">
        <v>65</v>
      </c>
      <c r="D6" s="13" t="s">
        <v>38</v>
      </c>
      <c r="E6" s="17"/>
      <c r="F6" s="15">
        <v>18</v>
      </c>
      <c r="G6" s="15">
        <v>54</v>
      </c>
      <c r="H6" s="15">
        <v>54</v>
      </c>
      <c r="I6" s="15">
        <v>36</v>
      </c>
      <c r="J6" s="15">
        <v>18</v>
      </c>
      <c r="K6" s="17"/>
      <c r="L6" s="15">
        <v>180</v>
      </c>
      <c r="M6" s="15">
        <v>180</v>
      </c>
      <c r="N6" s="21">
        <v>10</v>
      </c>
      <c r="O6" s="22">
        <f t="shared" si="0"/>
        <v>18</v>
      </c>
      <c r="P6" s="23">
        <v>2</v>
      </c>
      <c r="Q6" s="34">
        <f t="shared" si="1"/>
        <v>20</v>
      </c>
      <c r="R6" s="35">
        <v>9</v>
      </c>
      <c r="S6" s="34"/>
      <c r="T6" s="34">
        <f t="shared" si="2"/>
        <v>0</v>
      </c>
      <c r="U6" s="36"/>
      <c r="V6" s="34">
        <f t="shared" si="3"/>
        <v>180</v>
      </c>
      <c r="X6" s="2">
        <f t="shared" si="4"/>
        <v>0</v>
      </c>
    </row>
    <row r="7" s="2" customFormat="1" ht="60" customHeight="1" spans="1:24">
      <c r="A7" s="13" t="s">
        <v>66</v>
      </c>
      <c r="B7" s="13" t="s">
        <v>62</v>
      </c>
      <c r="C7" s="16" t="s">
        <v>65</v>
      </c>
      <c r="D7" s="13" t="s">
        <v>38</v>
      </c>
      <c r="E7" s="17"/>
      <c r="F7" s="15">
        <v>28</v>
      </c>
      <c r="G7" s="15">
        <v>84</v>
      </c>
      <c r="H7" s="15">
        <v>84</v>
      </c>
      <c r="I7" s="15">
        <v>56</v>
      </c>
      <c r="J7" s="15">
        <v>28</v>
      </c>
      <c r="K7" s="17"/>
      <c r="L7" s="15">
        <v>280</v>
      </c>
      <c r="M7" s="15">
        <v>280</v>
      </c>
      <c r="N7" s="21">
        <v>10</v>
      </c>
      <c r="O7" s="22">
        <f t="shared" si="0"/>
        <v>28</v>
      </c>
      <c r="P7" s="23">
        <v>2</v>
      </c>
      <c r="Q7" s="34">
        <f t="shared" si="1"/>
        <v>20</v>
      </c>
      <c r="R7" s="35">
        <v>14</v>
      </c>
      <c r="S7" s="34"/>
      <c r="T7" s="34">
        <f t="shared" si="2"/>
        <v>0</v>
      </c>
      <c r="U7" s="36"/>
      <c r="V7" s="34">
        <f t="shared" si="3"/>
        <v>280</v>
      </c>
      <c r="X7" s="2">
        <f t="shared" si="4"/>
        <v>0</v>
      </c>
    </row>
    <row r="8" s="2" customFormat="1" ht="60" customHeight="1" spans="1:24">
      <c r="A8" s="13" t="s">
        <v>67</v>
      </c>
      <c r="B8" s="13" t="s">
        <v>62</v>
      </c>
      <c r="C8" s="16" t="s">
        <v>65</v>
      </c>
      <c r="D8" s="13" t="s">
        <v>38</v>
      </c>
      <c r="E8" s="17"/>
      <c r="F8" s="15">
        <v>18</v>
      </c>
      <c r="G8" s="15">
        <v>54</v>
      </c>
      <c r="H8" s="15">
        <v>54</v>
      </c>
      <c r="I8" s="15">
        <v>36</v>
      </c>
      <c r="J8" s="15">
        <v>18</v>
      </c>
      <c r="K8" s="17"/>
      <c r="L8" s="15">
        <v>180</v>
      </c>
      <c r="M8" s="15">
        <v>180</v>
      </c>
      <c r="N8" s="21">
        <v>10</v>
      </c>
      <c r="O8" s="22">
        <f t="shared" si="0"/>
        <v>18</v>
      </c>
      <c r="P8" s="23">
        <v>2</v>
      </c>
      <c r="Q8" s="34">
        <f t="shared" si="1"/>
        <v>20</v>
      </c>
      <c r="R8" s="35">
        <v>9</v>
      </c>
      <c r="S8" s="34"/>
      <c r="T8" s="34">
        <f t="shared" si="2"/>
        <v>0</v>
      </c>
      <c r="U8" s="36"/>
      <c r="V8" s="34">
        <f t="shared" si="3"/>
        <v>180</v>
      </c>
      <c r="X8" s="2">
        <f t="shared" si="4"/>
        <v>0</v>
      </c>
    </row>
    <row r="9" s="2" customFormat="1" ht="60" customHeight="1" spans="1:24">
      <c r="A9" s="13" t="s">
        <v>68</v>
      </c>
      <c r="B9" s="13" t="s">
        <v>62</v>
      </c>
      <c r="C9" s="16" t="s">
        <v>65</v>
      </c>
      <c r="D9" s="13" t="s">
        <v>38</v>
      </c>
      <c r="E9" s="17"/>
      <c r="F9" s="15">
        <v>27</v>
      </c>
      <c r="G9" s="15">
        <v>81</v>
      </c>
      <c r="H9" s="15">
        <v>81</v>
      </c>
      <c r="I9" s="15">
        <v>54</v>
      </c>
      <c r="J9" s="15">
        <v>27</v>
      </c>
      <c r="K9" s="17"/>
      <c r="L9" s="15">
        <v>270</v>
      </c>
      <c r="M9" s="15">
        <v>270</v>
      </c>
      <c r="N9" s="21">
        <v>10</v>
      </c>
      <c r="O9" s="22">
        <f t="shared" si="0"/>
        <v>27</v>
      </c>
      <c r="P9" s="23">
        <v>2</v>
      </c>
      <c r="Q9" s="34">
        <f t="shared" si="1"/>
        <v>20</v>
      </c>
      <c r="R9" s="35">
        <v>13</v>
      </c>
      <c r="S9" s="34">
        <v>1</v>
      </c>
      <c r="T9" s="34">
        <f t="shared" si="2"/>
        <v>10</v>
      </c>
      <c r="U9" s="36">
        <v>1</v>
      </c>
      <c r="V9" s="34">
        <f t="shared" si="3"/>
        <v>270</v>
      </c>
      <c r="X9" s="2">
        <f t="shared" si="4"/>
        <v>0</v>
      </c>
    </row>
    <row r="10" s="2" customFormat="1" ht="60" customHeight="1" spans="1:24">
      <c r="A10" s="13" t="s">
        <v>69</v>
      </c>
      <c r="B10" s="13" t="s">
        <v>62</v>
      </c>
      <c r="C10" s="16" t="s">
        <v>65</v>
      </c>
      <c r="D10" s="13" t="s">
        <v>38</v>
      </c>
      <c r="E10" s="17"/>
      <c r="F10" s="15">
        <v>62</v>
      </c>
      <c r="G10" s="15">
        <v>186</v>
      </c>
      <c r="H10" s="15">
        <v>186</v>
      </c>
      <c r="I10" s="15">
        <v>124</v>
      </c>
      <c r="J10" s="15">
        <v>62</v>
      </c>
      <c r="K10" s="17"/>
      <c r="L10" s="15">
        <v>620</v>
      </c>
      <c r="M10" s="15">
        <v>620</v>
      </c>
      <c r="N10" s="21">
        <v>10</v>
      </c>
      <c r="O10" s="22">
        <f t="shared" si="0"/>
        <v>62</v>
      </c>
      <c r="P10" s="23">
        <v>2</v>
      </c>
      <c r="Q10" s="34">
        <f t="shared" si="1"/>
        <v>20</v>
      </c>
      <c r="R10" s="35">
        <v>31</v>
      </c>
      <c r="S10" s="34"/>
      <c r="T10" s="34">
        <f t="shared" si="2"/>
        <v>0</v>
      </c>
      <c r="U10" s="36"/>
      <c r="V10" s="34">
        <f t="shared" si="3"/>
        <v>620</v>
      </c>
      <c r="X10" s="2">
        <f t="shared" si="4"/>
        <v>0</v>
      </c>
    </row>
    <row r="11" s="2" customFormat="1" ht="60" customHeight="1" spans="1:24">
      <c r="A11" s="18" t="s">
        <v>70</v>
      </c>
      <c r="B11" s="13" t="s">
        <v>62</v>
      </c>
      <c r="C11" s="16" t="s">
        <v>65</v>
      </c>
      <c r="D11" s="13" t="s">
        <v>38</v>
      </c>
      <c r="E11" s="17"/>
      <c r="F11" s="15">
        <v>42</v>
      </c>
      <c r="G11" s="15">
        <v>126</v>
      </c>
      <c r="H11" s="15">
        <v>126</v>
      </c>
      <c r="I11" s="15">
        <v>84</v>
      </c>
      <c r="J11" s="15">
        <v>42</v>
      </c>
      <c r="K11" s="17"/>
      <c r="L11" s="15">
        <v>420</v>
      </c>
      <c r="M11" s="15">
        <v>420</v>
      </c>
      <c r="N11" s="21">
        <v>10</v>
      </c>
      <c r="O11" s="22">
        <f t="shared" si="0"/>
        <v>42</v>
      </c>
      <c r="P11" s="23">
        <v>2</v>
      </c>
      <c r="Q11" s="34">
        <f t="shared" si="1"/>
        <v>20</v>
      </c>
      <c r="R11" s="35">
        <v>21</v>
      </c>
      <c r="S11" s="34">
        <v>2</v>
      </c>
      <c r="T11" s="34">
        <f t="shared" si="2"/>
        <v>20</v>
      </c>
      <c r="U11" s="36"/>
      <c r="V11" s="34">
        <f t="shared" si="3"/>
        <v>420</v>
      </c>
      <c r="X11" s="2">
        <f t="shared" si="4"/>
        <v>0</v>
      </c>
    </row>
    <row r="12" s="2" customFormat="1" ht="60" customHeight="1" spans="1:24">
      <c r="A12" s="18" t="s">
        <v>71</v>
      </c>
      <c r="B12" s="13" t="s">
        <v>62</v>
      </c>
      <c r="C12" s="14" t="s">
        <v>72</v>
      </c>
      <c r="D12" s="13" t="s">
        <v>38</v>
      </c>
      <c r="E12" s="17"/>
      <c r="F12" s="15">
        <v>55</v>
      </c>
      <c r="G12" s="15">
        <v>110</v>
      </c>
      <c r="H12" s="15">
        <v>165</v>
      </c>
      <c r="I12" s="15">
        <v>110</v>
      </c>
      <c r="J12" s="15">
        <v>55</v>
      </c>
      <c r="K12" s="15">
        <v>55</v>
      </c>
      <c r="L12" s="15">
        <v>550</v>
      </c>
      <c r="M12" s="15">
        <v>550</v>
      </c>
      <c r="N12" s="21">
        <v>10</v>
      </c>
      <c r="O12" s="22">
        <f t="shared" si="0"/>
        <v>55</v>
      </c>
      <c r="P12" s="23">
        <v>2</v>
      </c>
      <c r="Q12" s="34">
        <f t="shared" si="1"/>
        <v>20</v>
      </c>
      <c r="R12" s="35">
        <v>27</v>
      </c>
      <c r="S12" s="34">
        <v>1</v>
      </c>
      <c r="T12" s="34">
        <f t="shared" si="2"/>
        <v>10</v>
      </c>
      <c r="U12" s="36">
        <v>1</v>
      </c>
      <c r="V12" s="34">
        <f t="shared" si="3"/>
        <v>550</v>
      </c>
      <c r="X12" s="2">
        <f t="shared" si="4"/>
        <v>0</v>
      </c>
    </row>
    <row r="13" spans="15:21">
      <c r="O13" s="24">
        <f>SUM(O5:O12)</f>
        <v>305</v>
      </c>
      <c r="R13" s="6">
        <f>SUM(R5:R12)</f>
        <v>151</v>
      </c>
      <c r="U13" s="6">
        <f>SUM(U5:U12)</f>
        <v>3</v>
      </c>
    </row>
  </sheetData>
  <mergeCells count="21">
    <mergeCell ref="P3:R3"/>
    <mergeCell ref="S3:U3"/>
    <mergeCell ref="P4:R4"/>
    <mergeCell ref="S4:U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V3:V4"/>
    <mergeCell ref="A1:U2"/>
  </mergeCells>
  <pageMargins left="0.75" right="0.75" top="1" bottom="1" header="0.5" footer="0.5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2025-07-24T09:30:05Z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7AEDA76C543045338AECC090956FF47E_13</vt:lpwstr>
  </property>
  <property fmtid="{D5CDD505-2E9C-101B-9397-08002B2CF9AE}" pid="3" name="KSOProductBuildVer">
    <vt:lpwstr>2052-12.1.0.21915</vt:lpwstr>
  </property>
</Properties>
</file>