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<sst xmlns="http://schemas.openxmlformats.org/spreadsheetml/2006/main" count="192" uniqueCount="60">
  <si>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</si>
  <si>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</si>
  <si>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款号：F5570AX</t>
  </si>
  <si>
    <t>联系人：金诺7部/Marjorie</t>
  </si>
  <si>
    <t>更新日期：2024-7-24</t>
  </si>
  <si>
    <t>Total Order</t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</si>
  <si>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</si>
  <si>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</si>
  <si>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</si>
  <si>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</si>
  <si>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货期</t>
  </si>
  <si>
    <r>
      <rPr>
        <b/>
        <sz val="12"/>
        <rFont val="Calibri"/>
        <charset val="134"/>
      </rPr>
      <t xml:space="preserve">ColorCode-Name
</t>
    </r>
    <r>
      <rPr>
        <b/>
        <sz val="12"/>
        <rFont val="宋体"/>
        <charset val="134"/>
      </rPr>
      <t>颜色</t>
    </r>
  </si>
  <si>
    <r>
      <rPr>
        <b/>
        <sz val="12"/>
        <rFont val="Calibri"/>
        <charset val="134"/>
      </rPr>
      <t xml:space="preserve">Prepack Code
</t>
    </r>
    <r>
      <rPr>
        <b/>
        <sz val="12"/>
        <rFont val="宋体"/>
        <charset val="134"/>
      </rPr>
      <t>款号</t>
    </r>
  </si>
  <si>
    <t>Set Content</t>
  </si>
  <si>
    <t>S</t>
  </si>
  <si>
    <t>M</t>
  </si>
  <si>
    <t>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</si>
  <si>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</si>
  <si>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</si>
  <si>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</si>
  <si>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2"/>
        <rFont val="Calibri"/>
        <charset val="134"/>
      </rPr>
      <t xml:space="preserve">Delivery Country
</t>
    </r>
    <r>
      <rPr>
        <b/>
        <sz val="12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</si>
  <si>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</si>
  <si>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</si>
  <si>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</si>
  <si>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箱贴数量</t>
  </si>
  <si>
    <t>LOT
中包净重</t>
  </si>
  <si>
    <t>净重
/箱</t>
  </si>
  <si>
    <t>毛重
/箱</t>
  </si>
  <si>
    <t>净重
/总</t>
  </si>
  <si>
    <t>毛重
/总</t>
  </si>
  <si>
    <t>F5570AX</t>
  </si>
  <si>
    <t>BN530 - BROWN</t>
  </si>
  <si>
    <t>F5570AXECOMAL</t>
  </si>
  <si>
    <t>-</t>
  </si>
  <si>
    <r>
      <rPr>
        <sz val="12"/>
        <color rgb="FFFF0000"/>
        <rFont val="Calibri"/>
        <charset val="134"/>
      </rPr>
      <t>ECOM-</t>
    </r>
    <r>
      <rPr>
        <sz val="12"/>
        <color rgb="FFFF0000"/>
        <rFont val="宋体"/>
        <charset val="134"/>
      </rPr>
      <t>价格牌无价格</t>
    </r>
  </si>
  <si>
    <t>60*40*28</t>
  </si>
  <si>
    <t>F5570AXECOMAM</t>
  </si>
  <si>
    <t>F5570AXECOMAS</t>
  </si>
  <si>
    <t>F5570AXDFA</t>
  </si>
  <si>
    <t>GEORGIA</t>
  </si>
  <si>
    <t>UZBEKISTAN</t>
  </si>
  <si>
    <t>UKRAINE</t>
  </si>
  <si>
    <t>AZERBAIJAN</t>
  </si>
  <si>
    <t>KOSOVO</t>
  </si>
  <si>
    <t>LEBANON</t>
  </si>
  <si>
    <t>F5570AXKZKA</t>
  </si>
  <si>
    <t>KAZAKHSTAN</t>
  </si>
  <si>
    <t>F5570AXTOP5A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</si>
  <si>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</si>
  <si>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F5570AXTOP7A</t>
  </si>
  <si>
    <t>TOPTAN-7</t>
  </si>
  <si>
    <t>TURKEY</t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</si>
  <si>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</si>
  <si>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</si>
  <si>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</si>
  <si>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</si>
  <si>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</si>
  <si>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</si>
  <si>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ECOM</t>
  </si>
  <si>
    <t>TOPTAN-5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</si>
</sst>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8">
    <font>
      <sz val="11"/>
      <name val="Calibri"/>
      <charset val="134"/>
    </font>
    <font>
      <b/>
      <sz val="16"/>
      <name val="Calibri"/>
      <charset val="134"/>
    </font>
    <font>
      <sz val="16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6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color rgb="FF0945A5"/>
      <name val="Calibri"/>
      <charset val="134"/>
    </font>
    <font>
      <sz val="11"/>
      <color rgb="FF0945A5"/>
      <name val="Calibri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sz val="12"/>
      <color rgb="FFFF0000"/>
      <name val="Calibri"/>
      <charset val="134"/>
    </font>
    <font>
      <b/>
      <sz val="11"/>
      <name val="微软雅黑"/>
      <charset val="134"/>
    </font>
    <font>
      <b/>
      <sz val="2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76" fontId="0" fillId="0" borderId="0" xfId="0" applyNumberFormat="1" applyFont="1"/>
    <xf numFmtId="0" fontId="3" fillId="0" borderId="0" xfId="0" applyNumberFormat="1" applyFont="1"/>
    <xf numFmtId="49" fontId="1" fillId="0" borderId="0" xfId="0" applyNumberFormat="1" applyFont="1"/>
    <xf numFmtId="177" fontId="1" fillId="0" borderId="0" xfId="0" applyNumberFormat="1" applyFont="1"/>
    <xf numFmtId="176" fontId="1" fillId="0" borderId="0" xfId="0" applyNumberFormat="1" applyFont="1"/>
    <xf numFmtId="176" fontId="4" fillId="0" borderId="0" xfId="0" applyNumberFormat="1" applyFont="1" applyAlignment="1">
      <alignment wrapText="1"/>
    </xf>
    <xf numFmtId="0" fontId="4" fillId="0" borderId="0" xfId="0" applyNumberFormat="1" applyFont="1"/>
    <xf numFmtId="49" fontId="5" fillId="0" borderId="0" xfId="0" applyNumberFormat="1" applyFont="1"/>
    <xf numFmtId="0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8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15" fillId="0" borderId="0" xfId="0" applyNumberFormat="1" applyFont="1"/>
    <xf numFmtId="0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B5FD1"/>
      <color rgb="000945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41275</xdr:colOff>
      <xdr:row>0</xdr:row>
      <xdr:rowOff>38100</xdr:rowOff>
    </xdr:from>
    <xdr:to>
      <xdr:col>5</xdr:col>
      <xdr:colOff>1200150</xdr:colOff>
      <xdr:row>5</xdr:row>
      <xdr:rowOff>10795</xdr:rowOff>
    </xdr:to>
    <xdr:pic>
      <xdr:nvPicPr>
        <xdr:cNvPr id="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5580" y="38100"/>
          <a:ext cx="1158875" cy="136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0"/>
  <sheetViews>
    <sheetView tabSelected="1" view="pageBreakPreview" zoomScale="50" zoomScaleNormal="100" workbookViewId="0">
      <selection activeCell="T1" sqref="T$1:T$1048576"/>
    </sheetView>
  </sheetViews>
  <sheetFormatPr defaultColWidth="9" defaultRowHeight="15.5"/>
  <cols>
    <col min="4" max="4" width="15.2636363636364" customWidth="1"/>
    <col min="5" max="5" width="14.4909090909091" customWidth="1"/>
    <col min="6" max="6" width="22.6636363636364" style="5" customWidth="1"/>
    <col min="7" max="7" width="16.7090909090909" style="6" customWidth="1"/>
    <col min="8" max="8" width="22.0727272727273" style="6" customWidth="1"/>
    <col min="9" max="15" width="8.78181818181818" customWidth="1"/>
    <col min="16" max="16" width="26.5181818181818" style="6" customWidth="1"/>
    <col min="17" max="17" width="12.2" customWidth="1"/>
    <col min="18" max="18" width="9.63636363636364" customWidth="1"/>
    <col min="19" max="19" width="16.5909090909091" customWidth="1"/>
    <col min="20" max="20" width="17.0909090909091" customWidth="1"/>
    <col min="21" max="42" width="9.13636363636364" customWidth="1"/>
  </cols>
  <sheetData>
    <row r="1" s="1" customFormat="1" ht="26" spans="4:16">
      <c r="D1" s="7"/>
      <c r="E1" s="8"/>
      <c r="F1" s="9"/>
      <c r="G1" s="10"/>
      <c r="H1" s="11"/>
      <c r="I1" s="32" t="s">
        <v>0</v>
      </c>
      <c r="J1" s="32"/>
      <c r="K1" s="32"/>
      <c r="P1" s="11"/>
    </row>
    <row r="2" s="1" customFormat="1" ht="21" spans="1:16">
      <c r="A2" s="12" t="s">
        <v>1</v>
      </c>
      <c r="B2" s="8"/>
      <c r="C2" s="9"/>
      <c r="D2" s="12"/>
      <c r="E2" s="8"/>
      <c r="F2" s="9"/>
      <c r="G2" s="10"/>
      <c r="H2" s="11"/>
      <c r="P2" s="11"/>
    </row>
    <row r="3" s="1" customFormat="1" ht="21" spans="1:16">
      <c r="A3" s="12" t="s">
        <v>2</v>
      </c>
      <c r="B3" s="8"/>
      <c r="C3" s="9"/>
      <c r="D3" s="12"/>
      <c r="E3" s="8"/>
      <c r="F3" s="9"/>
      <c r="G3" s="10"/>
      <c r="H3" s="11"/>
      <c r="P3" s="11"/>
    </row>
    <row r="4" s="1" customFormat="1" ht="21" spans="1:16">
      <c r="A4" s="12" t="s">
        <v>3</v>
      </c>
      <c r="B4" s="8"/>
      <c r="C4" s="9"/>
      <c r="D4" s="12"/>
      <c r="E4" s="8"/>
      <c r="F4" s="9"/>
      <c r="G4" s="10"/>
      <c r="H4" s="11"/>
      <c r="P4" s="11"/>
    </row>
    <row r="5" s="1" customFormat="1" ht="21" spans="1:16">
      <c r="A5" s="12" t="s">
        <v>4</v>
      </c>
      <c r="B5" s="8"/>
      <c r="C5" s="9"/>
      <c r="D5" s="12"/>
      <c r="E5" s="8"/>
      <c r="F5" s="9"/>
      <c r="G5" s="10"/>
      <c r="H5" s="11"/>
      <c r="P5" s="11"/>
    </row>
    <row r="6" ht="14.5" spans="4:42">
      <c r="D6" s="13" t="s">
        <v>5</v>
      </c>
      <c r="E6" s="13"/>
      <c r="F6" s="14"/>
      <c r="G6" s="15"/>
      <c r="H6" s="15"/>
      <c r="I6" s="13"/>
      <c r="J6" s="13"/>
      <c r="K6" s="13"/>
      <c r="L6" s="13"/>
      <c r="M6" s="13"/>
      <c r="N6" s="13"/>
      <c r="O6" s="13"/>
      <c r="P6" s="15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="2" customFormat="1" ht="56" customHeight="1" spans="1:42">
      <c r="A7" s="16" t="s">
        <v>6</v>
      </c>
      <c r="B7" s="16" t="s">
        <v>6</v>
      </c>
      <c r="C7" s="17" t="s">
        <v>7</v>
      </c>
      <c r="D7" s="18" t="s">
        <v>8</v>
      </c>
      <c r="E7" s="19" t="s">
        <v>9</v>
      </c>
      <c r="F7" s="20" t="s">
        <v>10</v>
      </c>
      <c r="G7" s="21" t="s">
        <v>11</v>
      </c>
      <c r="H7" s="21" t="s">
        <v>12</v>
      </c>
      <c r="I7" s="19" t="s">
        <v>13</v>
      </c>
      <c r="J7" s="18" t="s">
        <v>14</v>
      </c>
      <c r="K7" s="18" t="s">
        <v>15</v>
      </c>
      <c r="L7" s="18" t="s">
        <v>16</v>
      </c>
      <c r="M7" s="19" t="s">
        <v>17</v>
      </c>
      <c r="N7" s="33" t="s">
        <v>18</v>
      </c>
      <c r="O7" s="34" t="s">
        <v>19</v>
      </c>
      <c r="P7" s="21" t="s">
        <v>20</v>
      </c>
      <c r="Q7" s="19" t="s">
        <v>21</v>
      </c>
      <c r="R7" s="19" t="s">
        <v>22</v>
      </c>
      <c r="S7" s="42" t="s">
        <v>23</v>
      </c>
      <c r="T7" s="43" t="s">
        <v>24</v>
      </c>
      <c r="U7" s="42" t="s">
        <v>25</v>
      </c>
      <c r="V7" s="44" t="s">
        <v>26</v>
      </c>
      <c r="W7" s="44" t="s">
        <v>27</v>
      </c>
      <c r="X7" s="44" t="s">
        <v>28</v>
      </c>
      <c r="Y7" s="44" t="s">
        <v>29</v>
      </c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="3" customFormat="1" ht="65" customHeight="1" spans="1:25">
      <c r="A8" s="22">
        <v>1</v>
      </c>
      <c r="B8" s="22">
        <v>26</v>
      </c>
      <c r="C8" s="22">
        <v>26</v>
      </c>
      <c r="D8" s="22" t="s">
        <v>30</v>
      </c>
      <c r="E8" s="22">
        <v>1647651</v>
      </c>
      <c r="F8" s="23">
        <v>45874</v>
      </c>
      <c r="G8" s="24" t="s">
        <v>31</v>
      </c>
      <c r="H8" s="24" t="s">
        <v>32</v>
      </c>
      <c r="I8" s="35">
        <v>1</v>
      </c>
      <c r="J8" s="22" t="s">
        <v>33</v>
      </c>
      <c r="K8" s="22" t="s">
        <v>33</v>
      </c>
      <c r="L8" s="22">
        <v>2</v>
      </c>
      <c r="M8" s="22">
        <v>2</v>
      </c>
      <c r="N8" s="22">
        <v>3</v>
      </c>
      <c r="O8" s="22">
        <v>6</v>
      </c>
      <c r="P8" s="36" t="s">
        <v>34</v>
      </c>
      <c r="Q8" s="22">
        <v>78</v>
      </c>
      <c r="R8" s="22">
        <v>156</v>
      </c>
      <c r="S8" s="22" t="s">
        <v>35</v>
      </c>
      <c r="T8" s="45">
        <f>C8*2+4</f>
        <v>56</v>
      </c>
      <c r="U8" s="22">
        <f>L8*0.88</f>
        <v>1.76</v>
      </c>
      <c r="V8" s="22">
        <f t="shared" ref="V8:V13" si="0">U8*N8</f>
        <v>5.28</v>
      </c>
      <c r="W8" s="22">
        <f t="shared" ref="W8:W14" si="1">V8+1.12</f>
        <v>6.4</v>
      </c>
      <c r="X8" s="22">
        <f t="shared" ref="X8:X14" si="2">V8*Q8</f>
        <v>411.84</v>
      </c>
      <c r="Y8" s="22">
        <f t="shared" ref="Y8:Y14" si="3">W8*Q8</f>
        <v>499.2</v>
      </c>
    </row>
    <row r="9" s="3" customFormat="1" ht="65" customHeight="1" spans="1:25">
      <c r="A9" s="22">
        <v>27</v>
      </c>
      <c r="B9" s="22">
        <v>27</v>
      </c>
      <c r="C9" s="22">
        <v>1</v>
      </c>
      <c r="D9" s="22" t="s">
        <v>30</v>
      </c>
      <c r="E9" s="22">
        <v>1647651</v>
      </c>
      <c r="F9" s="23">
        <v>45874</v>
      </c>
      <c r="G9" s="24" t="s">
        <v>31</v>
      </c>
      <c r="H9" s="24" t="s">
        <v>32</v>
      </c>
      <c r="I9" s="35">
        <v>1</v>
      </c>
      <c r="J9" s="22" t="s">
        <v>33</v>
      </c>
      <c r="K9" s="22" t="s">
        <v>33</v>
      </c>
      <c r="L9" s="22">
        <v>2</v>
      </c>
      <c r="M9" s="22">
        <v>2</v>
      </c>
      <c r="N9" s="22">
        <v>2</v>
      </c>
      <c r="O9" s="22">
        <v>4</v>
      </c>
      <c r="P9" s="36" t="s">
        <v>34</v>
      </c>
      <c r="Q9" s="22">
        <v>2</v>
      </c>
      <c r="R9" s="22">
        <v>4</v>
      </c>
      <c r="S9" s="22" t="s">
        <v>35</v>
      </c>
      <c r="T9" s="45">
        <v>4</v>
      </c>
      <c r="U9" s="22">
        <f>L9*0.88</f>
        <v>1.76</v>
      </c>
      <c r="V9" s="22">
        <f t="shared" si="0"/>
        <v>3.52</v>
      </c>
      <c r="W9" s="22">
        <f t="shared" si="1"/>
        <v>4.64</v>
      </c>
      <c r="X9" s="22">
        <f t="shared" si="2"/>
        <v>7.04</v>
      </c>
      <c r="Y9" s="22">
        <f t="shared" si="3"/>
        <v>9.28</v>
      </c>
    </row>
    <row r="10" s="3" customFormat="1" ht="65" customHeight="1" spans="1:25">
      <c r="A10" s="22">
        <v>1</v>
      </c>
      <c r="B10" s="22">
        <v>26</v>
      </c>
      <c r="C10" s="22">
        <v>26</v>
      </c>
      <c r="D10" s="22" t="s">
        <v>30</v>
      </c>
      <c r="E10" s="22">
        <v>1647651</v>
      </c>
      <c r="F10" s="23">
        <v>45874</v>
      </c>
      <c r="G10" s="24" t="s">
        <v>31</v>
      </c>
      <c r="H10" s="24" t="s">
        <v>36</v>
      </c>
      <c r="I10" s="35">
        <v>1</v>
      </c>
      <c r="J10" s="22" t="s">
        <v>33</v>
      </c>
      <c r="K10" s="22">
        <v>2</v>
      </c>
      <c r="L10" s="22" t="s">
        <v>33</v>
      </c>
      <c r="M10" s="22">
        <v>2</v>
      </c>
      <c r="N10" s="22">
        <v>3</v>
      </c>
      <c r="O10" s="22">
        <v>6</v>
      </c>
      <c r="P10" s="36" t="s">
        <v>34</v>
      </c>
      <c r="Q10" s="22">
        <v>78</v>
      </c>
      <c r="R10" s="22">
        <v>156</v>
      </c>
      <c r="S10" s="22" t="s">
        <v>35</v>
      </c>
      <c r="T10" s="45">
        <v>56</v>
      </c>
      <c r="U10" s="22">
        <f>K10*0.83</f>
        <v>1.66</v>
      </c>
      <c r="V10" s="22">
        <f t="shared" si="0"/>
        <v>4.98</v>
      </c>
      <c r="W10" s="22">
        <f t="shared" si="1"/>
        <v>6.1</v>
      </c>
      <c r="X10" s="22">
        <f t="shared" si="2"/>
        <v>388.44</v>
      </c>
      <c r="Y10" s="22">
        <f t="shared" si="3"/>
        <v>475.8</v>
      </c>
    </row>
    <row r="11" s="3" customFormat="1" ht="65" customHeight="1" spans="1:25">
      <c r="A11" s="22">
        <v>27</v>
      </c>
      <c r="B11" s="22">
        <v>27</v>
      </c>
      <c r="C11" s="22">
        <v>1</v>
      </c>
      <c r="D11" s="22" t="s">
        <v>30</v>
      </c>
      <c r="E11" s="22">
        <v>1647651</v>
      </c>
      <c r="F11" s="23">
        <v>45874</v>
      </c>
      <c r="G11" s="24" t="s">
        <v>31</v>
      </c>
      <c r="H11" s="24" t="s">
        <v>36</v>
      </c>
      <c r="I11" s="35">
        <v>1</v>
      </c>
      <c r="J11" s="22" t="s">
        <v>33</v>
      </c>
      <c r="K11" s="22">
        <v>2</v>
      </c>
      <c r="L11" s="22" t="s">
        <v>33</v>
      </c>
      <c r="M11" s="22">
        <v>2</v>
      </c>
      <c r="N11" s="22">
        <v>2</v>
      </c>
      <c r="O11" s="22">
        <v>4</v>
      </c>
      <c r="P11" s="36" t="s">
        <v>34</v>
      </c>
      <c r="Q11" s="22">
        <v>2</v>
      </c>
      <c r="R11" s="22">
        <v>4</v>
      </c>
      <c r="S11" s="22" t="s">
        <v>35</v>
      </c>
      <c r="T11" s="45">
        <v>4</v>
      </c>
      <c r="U11" s="22">
        <f>K11*0.83</f>
        <v>1.66</v>
      </c>
      <c r="V11" s="22">
        <f t="shared" si="0"/>
        <v>3.32</v>
      </c>
      <c r="W11" s="22">
        <f t="shared" si="1"/>
        <v>4.44</v>
      </c>
      <c r="X11" s="22">
        <f t="shared" si="2"/>
        <v>6.64</v>
      </c>
      <c r="Y11" s="22">
        <f t="shared" si="3"/>
        <v>8.88</v>
      </c>
    </row>
    <row r="12" s="3" customFormat="1" ht="65" customHeight="1" spans="1:25">
      <c r="A12" s="22">
        <v>1</v>
      </c>
      <c r="B12" s="22">
        <v>26</v>
      </c>
      <c r="C12" s="22">
        <v>26</v>
      </c>
      <c r="D12" s="22" t="s">
        <v>30</v>
      </c>
      <c r="E12" s="22">
        <v>1647651</v>
      </c>
      <c r="F12" s="23">
        <v>45874</v>
      </c>
      <c r="G12" s="24" t="s">
        <v>31</v>
      </c>
      <c r="H12" s="24" t="s">
        <v>37</v>
      </c>
      <c r="I12" s="35">
        <v>1</v>
      </c>
      <c r="J12" s="22">
        <v>2</v>
      </c>
      <c r="K12" s="22" t="s">
        <v>33</v>
      </c>
      <c r="L12" s="22" t="s">
        <v>33</v>
      </c>
      <c r="M12" s="22">
        <v>2</v>
      </c>
      <c r="N12" s="22">
        <v>3</v>
      </c>
      <c r="O12" s="22">
        <v>6</v>
      </c>
      <c r="P12" s="36" t="s">
        <v>34</v>
      </c>
      <c r="Q12" s="22">
        <v>78</v>
      </c>
      <c r="R12" s="22">
        <v>156</v>
      </c>
      <c r="S12" s="22" t="s">
        <v>35</v>
      </c>
      <c r="T12" s="45">
        <v>56</v>
      </c>
      <c r="U12" s="22">
        <f>J12*0.75</f>
        <v>1.5</v>
      </c>
      <c r="V12" s="22">
        <f t="shared" si="0"/>
        <v>4.5</v>
      </c>
      <c r="W12" s="22">
        <f t="shared" si="1"/>
        <v>5.62</v>
      </c>
      <c r="X12" s="22">
        <f t="shared" si="2"/>
        <v>351</v>
      </c>
      <c r="Y12" s="22">
        <f t="shared" si="3"/>
        <v>438.36</v>
      </c>
    </row>
    <row r="13" s="3" customFormat="1" ht="65" customHeight="1" spans="1:25">
      <c r="A13" s="22">
        <v>27</v>
      </c>
      <c r="B13" s="22">
        <v>27</v>
      </c>
      <c r="C13" s="22">
        <v>1</v>
      </c>
      <c r="D13" s="22" t="s">
        <v>30</v>
      </c>
      <c r="E13" s="22">
        <v>1647651</v>
      </c>
      <c r="F13" s="23">
        <v>45874</v>
      </c>
      <c r="G13" s="24" t="s">
        <v>31</v>
      </c>
      <c r="H13" s="24" t="s">
        <v>37</v>
      </c>
      <c r="I13" s="35">
        <v>1</v>
      </c>
      <c r="J13" s="22">
        <v>2</v>
      </c>
      <c r="K13" s="22" t="s">
        <v>33</v>
      </c>
      <c r="L13" s="22" t="s">
        <v>33</v>
      </c>
      <c r="M13" s="22">
        <v>2</v>
      </c>
      <c r="N13" s="22">
        <v>2</v>
      </c>
      <c r="O13" s="22">
        <v>4</v>
      </c>
      <c r="P13" s="36" t="s">
        <v>34</v>
      </c>
      <c r="Q13" s="22">
        <v>2</v>
      </c>
      <c r="R13" s="22">
        <v>4</v>
      </c>
      <c r="S13" s="22" t="s">
        <v>35</v>
      </c>
      <c r="T13" s="45">
        <v>4</v>
      </c>
      <c r="U13" s="22">
        <f>J13*0.75</f>
        <v>1.5</v>
      </c>
      <c r="V13" s="22">
        <f t="shared" si="0"/>
        <v>3</v>
      </c>
      <c r="W13" s="22">
        <f t="shared" si="1"/>
        <v>4.12</v>
      </c>
      <c r="X13" s="22">
        <f t="shared" si="2"/>
        <v>6</v>
      </c>
      <c r="Y13" s="22">
        <f t="shared" si="3"/>
        <v>8.24</v>
      </c>
    </row>
    <row r="14" s="4" customFormat="1" ht="65" customHeight="1" spans="1:25">
      <c r="A14" s="25">
        <v>1</v>
      </c>
      <c r="B14" s="25">
        <f>Q14</f>
        <v>4</v>
      </c>
      <c r="C14" s="25">
        <f>Q14</f>
        <v>4</v>
      </c>
      <c r="D14" s="25" t="s">
        <v>30</v>
      </c>
      <c r="E14" s="25">
        <v>1647649</v>
      </c>
      <c r="F14" s="26">
        <v>45863</v>
      </c>
      <c r="G14" s="27" t="s">
        <v>31</v>
      </c>
      <c r="H14" s="27" t="s">
        <v>38</v>
      </c>
      <c r="I14" s="37">
        <v>1</v>
      </c>
      <c r="J14" s="25">
        <v>2</v>
      </c>
      <c r="K14" s="25">
        <v>2</v>
      </c>
      <c r="L14" s="25">
        <v>2</v>
      </c>
      <c r="M14" s="25">
        <v>6</v>
      </c>
      <c r="N14" s="25">
        <v>1</v>
      </c>
      <c r="O14" s="25">
        <v>6</v>
      </c>
      <c r="P14" s="38" t="s">
        <v>39</v>
      </c>
      <c r="Q14" s="25">
        <v>4</v>
      </c>
      <c r="R14" s="25">
        <v>24</v>
      </c>
      <c r="S14" s="25" t="s">
        <v>35</v>
      </c>
      <c r="T14" s="45">
        <f>C14*2+4</f>
        <v>12</v>
      </c>
      <c r="U14" s="25">
        <f t="shared" ref="U14:U23" si="4">J14*0.75+K14*0.83+L14*0.88</f>
        <v>4.92</v>
      </c>
      <c r="V14" s="25">
        <f>U14</f>
        <v>4.92</v>
      </c>
      <c r="W14" s="25">
        <f t="shared" si="1"/>
        <v>6.04</v>
      </c>
      <c r="X14" s="25">
        <f t="shared" si="2"/>
        <v>19.68</v>
      </c>
      <c r="Y14" s="25">
        <f t="shared" si="3"/>
        <v>24.16</v>
      </c>
    </row>
    <row r="15" s="4" customFormat="1" ht="65" customHeight="1" spans="1:25">
      <c r="A15" s="25">
        <v>1</v>
      </c>
      <c r="B15" s="25">
        <f t="shared" ref="B15:B23" si="5">Q15</f>
        <v>2</v>
      </c>
      <c r="C15" s="25">
        <f t="shared" ref="C15:C23" si="6">Q15</f>
        <v>2</v>
      </c>
      <c r="D15" s="25" t="s">
        <v>30</v>
      </c>
      <c r="E15" s="25">
        <v>1647648</v>
      </c>
      <c r="F15" s="26">
        <v>45863</v>
      </c>
      <c r="G15" s="27" t="s">
        <v>31</v>
      </c>
      <c r="H15" s="27" t="s">
        <v>38</v>
      </c>
      <c r="I15" s="37">
        <v>1</v>
      </c>
      <c r="J15" s="25">
        <v>2</v>
      </c>
      <c r="K15" s="25">
        <v>2</v>
      </c>
      <c r="L15" s="25">
        <v>2</v>
      </c>
      <c r="M15" s="25">
        <v>6</v>
      </c>
      <c r="N15" s="25">
        <v>1</v>
      </c>
      <c r="O15" s="25">
        <v>6</v>
      </c>
      <c r="P15" s="38" t="s">
        <v>40</v>
      </c>
      <c r="Q15" s="25">
        <v>2</v>
      </c>
      <c r="R15" s="25">
        <v>12</v>
      </c>
      <c r="S15" s="25" t="s">
        <v>35</v>
      </c>
      <c r="T15" s="45">
        <v>6</v>
      </c>
      <c r="U15" s="25">
        <f t="shared" si="4"/>
        <v>4.92</v>
      </c>
      <c r="V15" s="25">
        <f t="shared" ref="V15:V23" si="7">U15</f>
        <v>4.92</v>
      </c>
      <c r="W15" s="25">
        <f t="shared" ref="W15:W23" si="8">V15+1.12</f>
        <v>6.04</v>
      </c>
      <c r="X15" s="25">
        <f t="shared" ref="X15:X23" si="9">V15*Q15</f>
        <v>9.84</v>
      </c>
      <c r="Y15" s="25">
        <f t="shared" ref="Y15:Y23" si="10">W15*Q15</f>
        <v>12.08</v>
      </c>
    </row>
    <row r="16" s="4" customFormat="1" ht="65" customHeight="1" spans="1:25">
      <c r="A16" s="25">
        <v>1</v>
      </c>
      <c r="B16" s="25">
        <f t="shared" si="5"/>
        <v>6</v>
      </c>
      <c r="C16" s="25">
        <f t="shared" si="6"/>
        <v>6</v>
      </c>
      <c r="D16" s="25" t="s">
        <v>30</v>
      </c>
      <c r="E16" s="25">
        <v>1647647</v>
      </c>
      <c r="F16" s="26">
        <v>45863</v>
      </c>
      <c r="G16" s="27" t="s">
        <v>31</v>
      </c>
      <c r="H16" s="27" t="s">
        <v>38</v>
      </c>
      <c r="I16" s="37">
        <v>1</v>
      </c>
      <c r="J16" s="25">
        <v>2</v>
      </c>
      <c r="K16" s="25">
        <v>2</v>
      </c>
      <c r="L16" s="25">
        <v>2</v>
      </c>
      <c r="M16" s="25">
        <v>6</v>
      </c>
      <c r="N16" s="25">
        <v>1</v>
      </c>
      <c r="O16" s="25">
        <v>6</v>
      </c>
      <c r="P16" s="38" t="s">
        <v>41</v>
      </c>
      <c r="Q16" s="25">
        <v>6</v>
      </c>
      <c r="R16" s="25">
        <v>36</v>
      </c>
      <c r="S16" s="25" t="s">
        <v>35</v>
      </c>
      <c r="T16" s="45">
        <v>16</v>
      </c>
      <c r="U16" s="25">
        <f t="shared" si="4"/>
        <v>4.92</v>
      </c>
      <c r="V16" s="25">
        <f t="shared" si="7"/>
        <v>4.92</v>
      </c>
      <c r="W16" s="25">
        <f t="shared" si="8"/>
        <v>6.04</v>
      </c>
      <c r="X16" s="25">
        <f t="shared" si="9"/>
        <v>29.52</v>
      </c>
      <c r="Y16" s="25">
        <f t="shared" si="10"/>
        <v>36.24</v>
      </c>
    </row>
    <row r="17" s="4" customFormat="1" ht="65" customHeight="1" spans="1:25">
      <c r="A17" s="25">
        <v>1</v>
      </c>
      <c r="B17" s="25">
        <f t="shared" si="5"/>
        <v>5</v>
      </c>
      <c r="C17" s="25">
        <f t="shared" si="6"/>
        <v>5</v>
      </c>
      <c r="D17" s="25" t="s">
        <v>30</v>
      </c>
      <c r="E17" s="25">
        <v>1647646</v>
      </c>
      <c r="F17" s="26">
        <v>45863</v>
      </c>
      <c r="G17" s="27" t="s">
        <v>31</v>
      </c>
      <c r="H17" s="27" t="s">
        <v>38</v>
      </c>
      <c r="I17" s="37">
        <v>1</v>
      </c>
      <c r="J17" s="25">
        <v>2</v>
      </c>
      <c r="K17" s="25">
        <v>2</v>
      </c>
      <c r="L17" s="25">
        <v>2</v>
      </c>
      <c r="M17" s="25">
        <v>6</v>
      </c>
      <c r="N17" s="25">
        <v>1</v>
      </c>
      <c r="O17" s="25">
        <v>6</v>
      </c>
      <c r="P17" s="38" t="s">
        <v>42</v>
      </c>
      <c r="Q17" s="25">
        <v>5</v>
      </c>
      <c r="R17" s="25">
        <v>30</v>
      </c>
      <c r="S17" s="25" t="s">
        <v>35</v>
      </c>
      <c r="T17" s="45">
        <v>14</v>
      </c>
      <c r="U17" s="25">
        <f t="shared" si="4"/>
        <v>4.92</v>
      </c>
      <c r="V17" s="25">
        <f t="shared" si="7"/>
        <v>4.92</v>
      </c>
      <c r="W17" s="25">
        <f t="shared" si="8"/>
        <v>6.04</v>
      </c>
      <c r="X17" s="25">
        <f t="shared" si="9"/>
        <v>24.6</v>
      </c>
      <c r="Y17" s="25">
        <f t="shared" si="10"/>
        <v>30.2</v>
      </c>
    </row>
    <row r="18" s="4" customFormat="1" ht="65" customHeight="1" spans="1:25">
      <c r="A18" s="25">
        <v>1</v>
      </c>
      <c r="B18" s="25">
        <f t="shared" si="5"/>
        <v>5</v>
      </c>
      <c r="C18" s="25">
        <f t="shared" si="6"/>
        <v>5</v>
      </c>
      <c r="D18" s="25" t="s">
        <v>30</v>
      </c>
      <c r="E18" s="25">
        <v>1647645</v>
      </c>
      <c r="F18" s="26">
        <v>45863</v>
      </c>
      <c r="G18" s="27" t="s">
        <v>31</v>
      </c>
      <c r="H18" s="27" t="s">
        <v>38</v>
      </c>
      <c r="I18" s="37">
        <v>1</v>
      </c>
      <c r="J18" s="25">
        <v>2</v>
      </c>
      <c r="K18" s="25">
        <v>2</v>
      </c>
      <c r="L18" s="25">
        <v>2</v>
      </c>
      <c r="M18" s="25">
        <v>6</v>
      </c>
      <c r="N18" s="25">
        <v>1</v>
      </c>
      <c r="O18" s="25">
        <v>6</v>
      </c>
      <c r="P18" s="38" t="s">
        <v>43</v>
      </c>
      <c r="Q18" s="25">
        <v>5</v>
      </c>
      <c r="R18" s="25">
        <v>30</v>
      </c>
      <c r="S18" s="25" t="s">
        <v>35</v>
      </c>
      <c r="T18" s="45">
        <v>14</v>
      </c>
      <c r="U18" s="25">
        <f t="shared" si="4"/>
        <v>4.92</v>
      </c>
      <c r="V18" s="25">
        <f t="shared" si="7"/>
        <v>4.92</v>
      </c>
      <c r="W18" s="25">
        <f t="shared" si="8"/>
        <v>6.04</v>
      </c>
      <c r="X18" s="25">
        <f t="shared" si="9"/>
        <v>24.6</v>
      </c>
      <c r="Y18" s="25">
        <f t="shared" si="10"/>
        <v>30.2</v>
      </c>
    </row>
    <row r="19" s="4" customFormat="1" ht="65" customHeight="1" spans="1:25">
      <c r="A19" s="25">
        <v>1</v>
      </c>
      <c r="B19" s="25">
        <f t="shared" si="5"/>
        <v>5</v>
      </c>
      <c r="C19" s="25">
        <f t="shared" si="6"/>
        <v>5</v>
      </c>
      <c r="D19" s="25" t="s">
        <v>30</v>
      </c>
      <c r="E19" s="25">
        <v>1647644</v>
      </c>
      <c r="F19" s="26">
        <v>45863</v>
      </c>
      <c r="G19" s="27" t="s">
        <v>31</v>
      </c>
      <c r="H19" s="27" t="s">
        <v>38</v>
      </c>
      <c r="I19" s="37">
        <v>1</v>
      </c>
      <c r="J19" s="25">
        <v>2</v>
      </c>
      <c r="K19" s="25">
        <v>2</v>
      </c>
      <c r="L19" s="25">
        <v>2</v>
      </c>
      <c r="M19" s="25">
        <v>6</v>
      </c>
      <c r="N19" s="25">
        <v>1</v>
      </c>
      <c r="O19" s="25">
        <v>6</v>
      </c>
      <c r="P19" s="38" t="s">
        <v>44</v>
      </c>
      <c r="Q19" s="25">
        <v>5</v>
      </c>
      <c r="R19" s="25">
        <v>30</v>
      </c>
      <c r="S19" s="25" t="s">
        <v>35</v>
      </c>
      <c r="T19" s="45">
        <v>14</v>
      </c>
      <c r="U19" s="25">
        <f t="shared" si="4"/>
        <v>4.92</v>
      </c>
      <c r="V19" s="25">
        <f t="shared" si="7"/>
        <v>4.92</v>
      </c>
      <c r="W19" s="25">
        <f t="shared" si="8"/>
        <v>6.04</v>
      </c>
      <c r="X19" s="25">
        <f t="shared" si="9"/>
        <v>24.6</v>
      </c>
      <c r="Y19" s="25">
        <f t="shared" si="10"/>
        <v>30.2</v>
      </c>
    </row>
    <row r="20" s="3" customFormat="1" ht="65" customHeight="1" spans="1:25">
      <c r="A20" s="22">
        <v>1</v>
      </c>
      <c r="B20" s="22">
        <f t="shared" si="5"/>
        <v>13</v>
      </c>
      <c r="C20" s="22">
        <f t="shared" si="6"/>
        <v>13</v>
      </c>
      <c r="D20" s="22" t="s">
        <v>30</v>
      </c>
      <c r="E20" s="22">
        <v>1647643</v>
      </c>
      <c r="F20" s="23">
        <v>45874</v>
      </c>
      <c r="G20" s="24" t="s">
        <v>31</v>
      </c>
      <c r="H20" s="24" t="s">
        <v>45</v>
      </c>
      <c r="I20" s="35">
        <v>1</v>
      </c>
      <c r="J20" s="22">
        <v>2</v>
      </c>
      <c r="K20" s="22">
        <v>2</v>
      </c>
      <c r="L20" s="22">
        <v>2</v>
      </c>
      <c r="M20" s="22">
        <v>6</v>
      </c>
      <c r="N20" s="22">
        <v>1</v>
      </c>
      <c r="O20" s="22">
        <v>6</v>
      </c>
      <c r="P20" s="39" t="s">
        <v>46</v>
      </c>
      <c r="Q20" s="22">
        <v>13</v>
      </c>
      <c r="R20" s="22">
        <v>78</v>
      </c>
      <c r="S20" s="22" t="s">
        <v>35</v>
      </c>
      <c r="T20" s="45">
        <v>30</v>
      </c>
      <c r="U20" s="22">
        <f t="shared" si="4"/>
        <v>4.92</v>
      </c>
      <c r="V20" s="22">
        <f t="shared" si="7"/>
        <v>4.92</v>
      </c>
      <c r="W20" s="22">
        <f t="shared" si="8"/>
        <v>6.04</v>
      </c>
      <c r="X20" s="22">
        <f t="shared" si="9"/>
        <v>63.96</v>
      </c>
      <c r="Y20" s="22">
        <f t="shared" si="10"/>
        <v>78.52</v>
      </c>
    </row>
    <row r="21" s="3" customFormat="1" ht="65" customHeight="1" spans="1:25">
      <c r="A21" s="22">
        <v>1</v>
      </c>
      <c r="B21" s="22">
        <f t="shared" si="5"/>
        <v>13</v>
      </c>
      <c r="C21" s="22">
        <f t="shared" si="6"/>
        <v>13</v>
      </c>
      <c r="D21" s="22" t="s">
        <v>30</v>
      </c>
      <c r="E21" s="22">
        <v>1647642</v>
      </c>
      <c r="F21" s="23">
        <v>45874</v>
      </c>
      <c r="G21" s="24" t="s">
        <v>31</v>
      </c>
      <c r="H21" s="24" t="s">
        <v>47</v>
      </c>
      <c r="I21" s="35">
        <v>1</v>
      </c>
      <c r="J21" s="22">
        <v>2</v>
      </c>
      <c r="K21" s="22">
        <v>2</v>
      </c>
      <c r="L21" s="22">
        <v>2</v>
      </c>
      <c r="M21" s="22">
        <v>6</v>
      </c>
      <c r="N21" s="22">
        <v>1</v>
      </c>
      <c r="O21" s="22">
        <v>6</v>
      </c>
      <c r="P21" s="40" t="s">
        <v>48</v>
      </c>
      <c r="Q21" s="22">
        <v>13</v>
      </c>
      <c r="R21" s="22">
        <v>78</v>
      </c>
      <c r="S21" s="22" t="s">
        <v>35</v>
      </c>
      <c r="T21" s="45">
        <v>30</v>
      </c>
      <c r="U21" s="22">
        <f t="shared" si="4"/>
        <v>4.92</v>
      </c>
      <c r="V21" s="22">
        <f t="shared" si="7"/>
        <v>4.92</v>
      </c>
      <c r="W21" s="22">
        <f t="shared" si="8"/>
        <v>6.04</v>
      </c>
      <c r="X21" s="22">
        <f t="shared" si="9"/>
        <v>63.96</v>
      </c>
      <c r="Y21" s="22">
        <f t="shared" si="10"/>
        <v>78.52</v>
      </c>
    </row>
    <row r="22" s="3" customFormat="1" ht="65" customHeight="1" spans="1:25">
      <c r="A22" s="22">
        <v>1</v>
      </c>
      <c r="B22" s="22">
        <f t="shared" si="5"/>
        <v>10</v>
      </c>
      <c r="C22" s="22">
        <f t="shared" si="6"/>
        <v>10</v>
      </c>
      <c r="D22" s="22" t="s">
        <v>30</v>
      </c>
      <c r="E22" s="22">
        <v>1647641</v>
      </c>
      <c r="F22" s="23">
        <v>45874</v>
      </c>
      <c r="G22" s="24" t="s">
        <v>31</v>
      </c>
      <c r="H22" s="24" t="s">
        <v>49</v>
      </c>
      <c r="I22" s="35">
        <v>1</v>
      </c>
      <c r="J22" s="22">
        <v>2</v>
      </c>
      <c r="K22" s="22">
        <v>2</v>
      </c>
      <c r="L22" s="22">
        <v>2</v>
      </c>
      <c r="M22" s="22">
        <v>6</v>
      </c>
      <c r="N22" s="22">
        <v>1</v>
      </c>
      <c r="O22" s="22">
        <v>6</v>
      </c>
      <c r="P22" s="39" t="s">
        <v>50</v>
      </c>
      <c r="Q22" s="22">
        <v>10</v>
      </c>
      <c r="R22" s="22">
        <v>60</v>
      </c>
      <c r="S22" s="22" t="s">
        <v>35</v>
      </c>
      <c r="T22" s="45">
        <v>24</v>
      </c>
      <c r="U22" s="22">
        <f t="shared" si="4"/>
        <v>4.92</v>
      </c>
      <c r="V22" s="22">
        <f t="shared" si="7"/>
        <v>4.92</v>
      </c>
      <c r="W22" s="22">
        <f t="shared" si="8"/>
        <v>6.04</v>
      </c>
      <c r="X22" s="22">
        <f t="shared" si="9"/>
        <v>49.2</v>
      </c>
      <c r="Y22" s="22">
        <f t="shared" si="10"/>
        <v>60.4</v>
      </c>
    </row>
    <row r="23" s="3" customFormat="1" ht="65" customHeight="1" spans="1:25">
      <c r="A23" s="22">
        <v>1</v>
      </c>
      <c r="B23" s="22">
        <f t="shared" si="5"/>
        <v>354</v>
      </c>
      <c r="C23" s="22">
        <f t="shared" si="6"/>
        <v>354</v>
      </c>
      <c r="D23" s="22" t="s">
        <v>30</v>
      </c>
      <c r="E23" s="22">
        <v>1647650</v>
      </c>
      <c r="F23" s="23">
        <v>45874</v>
      </c>
      <c r="G23" s="24" t="s">
        <v>31</v>
      </c>
      <c r="H23" s="24" t="s">
        <v>38</v>
      </c>
      <c r="I23" s="35">
        <v>1</v>
      </c>
      <c r="J23" s="22">
        <v>2</v>
      </c>
      <c r="K23" s="22">
        <v>2</v>
      </c>
      <c r="L23" s="22">
        <v>2</v>
      </c>
      <c r="M23" s="22">
        <v>6</v>
      </c>
      <c r="N23" s="22">
        <v>1</v>
      </c>
      <c r="O23" s="22">
        <v>6</v>
      </c>
      <c r="P23" s="39" t="s">
        <v>51</v>
      </c>
      <c r="Q23" s="22">
        <v>354</v>
      </c>
      <c r="R23" s="22">
        <v>2124</v>
      </c>
      <c r="S23" s="22" t="s">
        <v>35</v>
      </c>
      <c r="T23" s="45">
        <v>744</v>
      </c>
      <c r="U23" s="22">
        <f t="shared" si="4"/>
        <v>4.92</v>
      </c>
      <c r="V23" s="22">
        <f t="shared" si="7"/>
        <v>4.92</v>
      </c>
      <c r="W23" s="22">
        <f t="shared" si="8"/>
        <v>6.04</v>
      </c>
      <c r="X23" s="22">
        <f t="shared" si="9"/>
        <v>1741.68</v>
      </c>
      <c r="Y23" s="22">
        <f t="shared" si="10"/>
        <v>2138.16</v>
      </c>
    </row>
    <row r="24" ht="36" spans="20:20">
      <c r="T24" s="46">
        <f>SUM(T8:T23)</f>
        <v>1084</v>
      </c>
    </row>
    <row r="26" ht="14.5" spans="4:42">
      <c r="D26" s="13" t="s">
        <v>52</v>
      </c>
      <c r="E26" s="13"/>
      <c r="F26" s="14"/>
      <c r="G26" s="15"/>
      <c r="H26" s="15"/>
      <c r="I26" s="13"/>
      <c r="J26" s="13"/>
      <c r="K26" s="13"/>
      <c r="L26" s="13"/>
      <c r="M26" s="13"/>
      <c r="N26" s="13"/>
      <c r="O26" s="13"/>
      <c r="P26" s="15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4:42">
      <c r="D27" s="13" t="s">
        <v>8</v>
      </c>
      <c r="E27" s="13" t="s">
        <v>53</v>
      </c>
      <c r="F27" s="14" t="s">
        <v>54</v>
      </c>
      <c r="G27" s="15" t="s">
        <v>55</v>
      </c>
      <c r="H27" s="15" t="s">
        <v>56</v>
      </c>
      <c r="I27" s="13" t="s">
        <v>13</v>
      </c>
      <c r="J27" s="13" t="s">
        <v>14</v>
      </c>
      <c r="K27" s="13" t="s">
        <v>15</v>
      </c>
      <c r="L27" s="13" t="s">
        <v>16</v>
      </c>
      <c r="M27" s="13" t="s">
        <v>57</v>
      </c>
      <c r="N27" s="13"/>
      <c r="O27" s="13"/>
      <c r="P27" s="15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4:15">
      <c r="D28" s="28" t="s">
        <v>30</v>
      </c>
      <c r="E28" s="28">
        <v>1647651</v>
      </c>
      <c r="F28" s="29">
        <v>45874</v>
      </c>
      <c r="G28" s="30" t="s">
        <v>31</v>
      </c>
      <c r="H28" s="30" t="s">
        <v>32</v>
      </c>
      <c r="I28" s="41">
        <v>1</v>
      </c>
      <c r="J28" s="28" t="s">
        <v>33</v>
      </c>
      <c r="K28" s="28" t="s">
        <v>33</v>
      </c>
      <c r="L28" s="28">
        <v>160</v>
      </c>
      <c r="M28" s="28" t="s">
        <v>58</v>
      </c>
      <c r="N28" s="28"/>
      <c r="O28" s="28"/>
    </row>
    <row r="29" spans="4:15">
      <c r="D29" s="28" t="s">
        <v>30</v>
      </c>
      <c r="E29" s="28">
        <v>1647651</v>
      </c>
      <c r="F29" s="29">
        <v>45874</v>
      </c>
      <c r="G29" s="30" t="s">
        <v>31</v>
      </c>
      <c r="H29" s="30" t="s">
        <v>36</v>
      </c>
      <c r="I29" s="41">
        <v>1</v>
      </c>
      <c r="J29" s="28" t="s">
        <v>33</v>
      </c>
      <c r="K29" s="28">
        <v>160</v>
      </c>
      <c r="L29" s="28" t="s">
        <v>33</v>
      </c>
      <c r="M29" s="28" t="s">
        <v>58</v>
      </c>
      <c r="N29" s="28"/>
      <c r="O29" s="28"/>
    </row>
    <row r="30" spans="4:15">
      <c r="D30" s="28" t="s">
        <v>30</v>
      </c>
      <c r="E30" s="28">
        <v>1647651</v>
      </c>
      <c r="F30" s="29">
        <v>45874</v>
      </c>
      <c r="G30" s="30" t="s">
        <v>31</v>
      </c>
      <c r="H30" s="30" t="s">
        <v>37</v>
      </c>
      <c r="I30" s="41">
        <v>1</v>
      </c>
      <c r="J30" s="28">
        <v>160</v>
      </c>
      <c r="K30" s="28" t="s">
        <v>33</v>
      </c>
      <c r="L30" s="28" t="s">
        <v>33</v>
      </c>
      <c r="M30" s="28" t="s">
        <v>58</v>
      </c>
      <c r="N30" s="28"/>
      <c r="O30" s="28"/>
    </row>
    <row r="31" spans="4:15">
      <c r="D31" s="28" t="s">
        <v>30</v>
      </c>
      <c r="E31" s="28">
        <v>1647649</v>
      </c>
      <c r="F31" s="31">
        <v>45863</v>
      </c>
      <c r="G31" s="30" t="s">
        <v>31</v>
      </c>
      <c r="H31" s="30" t="s">
        <v>38</v>
      </c>
      <c r="I31" s="41">
        <v>1</v>
      </c>
      <c r="J31" s="28">
        <v>8</v>
      </c>
      <c r="K31" s="28">
        <v>8</v>
      </c>
      <c r="L31" s="28">
        <v>8</v>
      </c>
      <c r="M31" s="28" t="s">
        <v>39</v>
      </c>
      <c r="N31" s="28"/>
      <c r="O31" s="28"/>
    </row>
    <row r="32" spans="4:15">
      <c r="D32" s="28" t="s">
        <v>30</v>
      </c>
      <c r="E32" s="28">
        <v>1647648</v>
      </c>
      <c r="F32" s="31">
        <v>45863</v>
      </c>
      <c r="G32" s="30" t="s">
        <v>31</v>
      </c>
      <c r="H32" s="30" t="s">
        <v>38</v>
      </c>
      <c r="I32" s="41">
        <v>1</v>
      </c>
      <c r="J32" s="28">
        <v>4</v>
      </c>
      <c r="K32" s="28">
        <v>4</v>
      </c>
      <c r="L32" s="28">
        <v>4</v>
      </c>
      <c r="M32" s="28" t="s">
        <v>40</v>
      </c>
      <c r="N32" s="28"/>
      <c r="O32" s="28"/>
    </row>
    <row r="33" spans="4:15">
      <c r="D33" s="28" t="s">
        <v>30</v>
      </c>
      <c r="E33" s="28">
        <v>1647647</v>
      </c>
      <c r="F33" s="31">
        <v>45863</v>
      </c>
      <c r="G33" s="30" t="s">
        <v>31</v>
      </c>
      <c r="H33" s="30" t="s">
        <v>38</v>
      </c>
      <c r="I33" s="41">
        <v>1</v>
      </c>
      <c r="J33" s="28">
        <v>12</v>
      </c>
      <c r="K33" s="28">
        <v>12</v>
      </c>
      <c r="L33" s="28">
        <v>12</v>
      </c>
      <c r="M33" s="28" t="s">
        <v>41</v>
      </c>
      <c r="N33" s="28"/>
      <c r="O33" s="28"/>
    </row>
    <row r="34" spans="4:15">
      <c r="D34" s="28" t="s">
        <v>30</v>
      </c>
      <c r="E34" s="28">
        <v>1647646</v>
      </c>
      <c r="F34" s="31">
        <v>45863</v>
      </c>
      <c r="G34" s="30" t="s">
        <v>31</v>
      </c>
      <c r="H34" s="30" t="s">
        <v>38</v>
      </c>
      <c r="I34" s="41">
        <v>1</v>
      </c>
      <c r="J34" s="28">
        <v>10</v>
      </c>
      <c r="K34" s="28">
        <v>10</v>
      </c>
      <c r="L34" s="28">
        <v>10</v>
      </c>
      <c r="M34" s="28" t="s">
        <v>42</v>
      </c>
      <c r="N34" s="28"/>
      <c r="O34" s="28"/>
    </row>
    <row r="35" spans="4:15">
      <c r="D35" s="28" t="s">
        <v>30</v>
      </c>
      <c r="E35" s="28">
        <v>1647645</v>
      </c>
      <c r="F35" s="31">
        <v>45863</v>
      </c>
      <c r="G35" s="30" t="s">
        <v>31</v>
      </c>
      <c r="H35" s="30" t="s">
        <v>38</v>
      </c>
      <c r="I35" s="41">
        <v>1</v>
      </c>
      <c r="J35" s="28">
        <v>10</v>
      </c>
      <c r="K35" s="28">
        <v>10</v>
      </c>
      <c r="L35" s="28">
        <v>10</v>
      </c>
      <c r="M35" s="28" t="s">
        <v>43</v>
      </c>
      <c r="N35" s="28"/>
      <c r="O35" s="28"/>
    </row>
    <row r="36" spans="4:15">
      <c r="D36" s="28" t="s">
        <v>30</v>
      </c>
      <c r="E36" s="28">
        <v>1647644</v>
      </c>
      <c r="F36" s="31">
        <v>45863</v>
      </c>
      <c r="G36" s="30" t="s">
        <v>31</v>
      </c>
      <c r="H36" s="30" t="s">
        <v>38</v>
      </c>
      <c r="I36" s="41">
        <v>1</v>
      </c>
      <c r="J36" s="28">
        <v>10</v>
      </c>
      <c r="K36" s="28">
        <v>10</v>
      </c>
      <c r="L36" s="28">
        <v>10</v>
      </c>
      <c r="M36" s="28" t="s">
        <v>44</v>
      </c>
      <c r="N36" s="28"/>
      <c r="O36" s="28"/>
    </row>
    <row r="37" spans="4:15">
      <c r="D37" s="28" t="s">
        <v>30</v>
      </c>
      <c r="E37" s="28">
        <v>1647643</v>
      </c>
      <c r="F37" s="29">
        <v>45874</v>
      </c>
      <c r="G37" s="30" t="s">
        <v>31</v>
      </c>
      <c r="H37" s="30" t="s">
        <v>45</v>
      </c>
      <c r="I37" s="41">
        <v>1</v>
      </c>
      <c r="J37" s="28">
        <v>26</v>
      </c>
      <c r="K37" s="28">
        <v>26</v>
      </c>
      <c r="L37" s="28">
        <v>26</v>
      </c>
      <c r="M37" s="28" t="s">
        <v>46</v>
      </c>
      <c r="N37" s="28"/>
      <c r="O37" s="28"/>
    </row>
    <row r="38" spans="4:15">
      <c r="D38" s="28" t="s">
        <v>30</v>
      </c>
      <c r="E38" s="28">
        <v>1647642</v>
      </c>
      <c r="F38" s="29">
        <v>45874</v>
      </c>
      <c r="G38" s="30" t="s">
        <v>31</v>
      </c>
      <c r="H38" s="30" t="s">
        <v>47</v>
      </c>
      <c r="I38" s="41">
        <v>1</v>
      </c>
      <c r="J38" s="28">
        <v>26</v>
      </c>
      <c r="K38" s="28">
        <v>26</v>
      </c>
      <c r="L38" s="28">
        <v>26</v>
      </c>
      <c r="M38" s="28" t="s">
        <v>59</v>
      </c>
      <c r="N38" s="28"/>
      <c r="O38" s="28"/>
    </row>
    <row r="39" spans="4:15">
      <c r="D39" s="28" t="s">
        <v>30</v>
      </c>
      <c r="E39" s="28">
        <v>1647641</v>
      </c>
      <c r="F39" s="29">
        <v>45874</v>
      </c>
      <c r="G39" s="30" t="s">
        <v>31</v>
      </c>
      <c r="H39" s="30" t="s">
        <v>49</v>
      </c>
      <c r="I39" s="41">
        <v>1</v>
      </c>
      <c r="J39" s="28">
        <v>20</v>
      </c>
      <c r="K39" s="28">
        <v>20</v>
      </c>
      <c r="L39" s="28">
        <v>20</v>
      </c>
      <c r="M39" s="28" t="s">
        <v>50</v>
      </c>
      <c r="N39" s="28"/>
      <c r="O39" s="28"/>
    </row>
    <row r="40" spans="4:15">
      <c r="D40" s="28" t="s">
        <v>30</v>
      </c>
      <c r="E40" s="28">
        <v>1647650</v>
      </c>
      <c r="F40" s="29">
        <v>45874</v>
      </c>
      <c r="G40" s="30" t="s">
        <v>31</v>
      </c>
      <c r="H40" s="30" t="s">
        <v>38</v>
      </c>
      <c r="I40" s="41">
        <v>1</v>
      </c>
      <c r="J40" s="28">
        <v>708</v>
      </c>
      <c r="K40" s="28">
        <v>708</v>
      </c>
      <c r="L40" s="28">
        <v>708</v>
      </c>
      <c r="M40" s="28" t="s">
        <v>51</v>
      </c>
      <c r="N40" s="28"/>
      <c r="O40" s="28"/>
    </row>
  </sheetData>
  <mergeCells count="2">
    <mergeCell ref="D6:S6"/>
    <mergeCell ref="D26:Q26"/>
  </mergeCells>
  <pageMargins left="0.275" right="0.236111111111111" top="0.275" bottom="0.314583333333333" header="0.393055555555556" footer="0.314583333333333"/>
  <pageSetup paperSize="9" scale="43" orientation="landscape"/>
  <headerFooter/>
  <rowBreaks count="1" manualBreakCount="1">
    <brk id="2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2025-07-14T07:34:00Z</dcterms:created>
  <dcterms:modified xsi:type="dcterms:W3CDTF">2025-07-24T09:40:25Z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11E9F2214E2A448FA54A543D483DF782_13</vt:lpwstr>
  </property>
  <property fmtid="{D5CDD505-2E9C-101B-9397-08002B2CF9AE}" pid="3" name="KSOProductBuildVer">
    <vt:lpwstr>2052-12.1.0.21915</vt:lpwstr>
  </property>
</Properties>
</file>