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2" r:id="rId1"/>
    <sheet name="Sheet2" sheetId="3" r:id="rId2"/>
  </sheets>
  <definedNames>
    <definedName name="_xlnm._FilterDatabase" localSheetId="1" hidden="1">Sheet2!$A$1:$U$21</definedName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  <definedName name="_xlnm.Print_Area" localSheetId="0">Sheet1!$A$1:$V$16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<sst xmlns="http://schemas.openxmlformats.org/spreadsheetml/2006/main" count="412" uniqueCount="83">
  <si>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</si>
  <si>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</si>
  <si>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</si>
  <si>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</si>
  <si>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</si>
  <si>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</si>
  <si>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</si>
  <si>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</si>
  <si>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</si>
  <si>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</si>
  <si>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</si>
  <si>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</si>
  <si>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t>黄色封箱胶</t>
  </si>
  <si>
    <r>
      <rPr>
        <sz val="11"/>
        <color rgb="FFFF0000"/>
        <rFont val="Calibri"/>
        <charset val="0"/>
      </rPr>
      <t>QUANTITY</t>
    </r>
    <r>
      <rPr>
        <sz val="11"/>
        <color rgb="FFFF0000"/>
        <rFont val="宋体"/>
        <charset val="0"/>
      </rPr>
      <t>数量</t>
    </r>
  </si>
  <si>
    <r>
      <rPr>
        <sz val="11"/>
        <rFont val="Calibri"/>
        <charset val="0"/>
      </rPr>
      <t xml:space="preserve">CARTON SIZE(m) </t>
    </r>
    <r>
      <rPr>
        <sz val="11"/>
        <rFont val="宋体"/>
        <charset val="0"/>
      </rPr>
      <t>箱尺寸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</si>
  <si>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</si>
  <si>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</si>
  <si>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</si>
  <si>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</si>
  <si>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</si>
  <si>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</si>
  <si>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</si>
  <si>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XS</t>
  </si>
  <si>
    <t>S</t>
  </si>
  <si>
    <t>M</t>
  </si>
  <si>
    <t>L</t>
  </si>
  <si>
    <t>XL</t>
  </si>
  <si>
    <t>XXL</t>
  </si>
  <si>
    <t>3XL</t>
  </si>
  <si>
    <r>
      <rPr>
        <sz val="11"/>
        <color rgb="FFFF0000"/>
        <rFont val="Calibri"/>
        <charset val="0"/>
      </rPr>
      <t>QTY</t>
    </r>
    <r>
      <rPr>
        <sz val="11"/>
        <color rgb="FFFF0000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</si>
  <si>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</si>
  <si>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</si>
  <si>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</si>
  <si>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</si>
  <si>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</si>
  <si>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t>Kgs</t>
  </si>
  <si>
    <t>F7158AX</t>
  </si>
  <si>
    <t>1-9</t>
  </si>
  <si>
    <r>
      <rPr>
        <sz val="12"/>
        <rFont val="Calibri"/>
        <charset val="0"/>
      </rPr>
      <t>GR184-LT.GREY</t>
    </r>
    <r>
      <rPr>
        <sz val="12"/>
        <rFont val="宋体"/>
        <charset val="0"/>
      </rPr>
      <t>灰</t>
    </r>
  </si>
  <si>
    <t>10-11</t>
  </si>
  <si>
    <t>1-12</t>
  </si>
  <si>
    <r>
      <rPr>
        <sz val="12"/>
        <rFont val="Calibri"/>
        <charset val="0"/>
      </rPr>
      <t>BK81-BLACK</t>
    </r>
    <r>
      <rPr>
        <sz val="12"/>
        <rFont val="宋体"/>
        <charset val="0"/>
      </rPr>
      <t>黑</t>
    </r>
  </si>
  <si>
    <t>13-14</t>
  </si>
  <si>
    <r>
      <rPr>
        <sz val="12"/>
        <rFont val="Calibri"/>
        <charset val="0"/>
      </rPr>
      <t>BK82-BLACK</t>
    </r>
    <r>
      <rPr>
        <sz val="12"/>
        <rFont val="宋体"/>
        <charset val="0"/>
      </rPr>
      <t>黑</t>
    </r>
  </si>
  <si>
    <t>TTL</t>
  </si>
  <si>
    <t>1-2</t>
  </si>
  <si>
    <t>3</t>
  </si>
  <si>
    <t>1-3</t>
  </si>
  <si>
    <t>1-4</t>
  </si>
  <si>
    <t>3-4</t>
  </si>
  <si>
    <t>1-6</t>
  </si>
  <si>
    <t>1-5</t>
  </si>
  <si>
    <t>1-10</t>
  </si>
  <si>
    <t>红色洗标、贴吊牌</t>
  </si>
  <si>
    <t>红色洗标</t>
  </si>
  <si>
    <t>PO#目的港</t>
  </si>
  <si>
    <t>包装方式</t>
  </si>
  <si>
    <t>包装说明</t>
  </si>
  <si>
    <t>颜色</t>
  </si>
  <si>
    <t>2XL</t>
  </si>
  <si>
    <t>合计</t>
  </si>
  <si>
    <t>PO小计</t>
  </si>
  <si>
    <t>包装配比</t>
  </si>
  <si>
    <t>中包数</t>
  </si>
  <si>
    <t>3包1箱</t>
  </si>
  <si>
    <t>2包1箱</t>
  </si>
  <si>
    <t>小计</t>
  </si>
  <si>
    <t>60*40*36</t>
  </si>
  <si>
    <t>60*40*25</t>
  </si>
  <si>
    <t>1647448
MOROCCO</t>
  </si>
  <si>
    <t>独色混码</t>
  </si>
  <si>
    <t>1:2:3:2:1:
0:0</t>
  </si>
  <si>
    <t>GR184-LT.GREY灰</t>
  </si>
  <si>
    <t>BK81-BLACK黑</t>
  </si>
  <si>
    <t>1647446
GEORGIA</t>
  </si>
  <si>
    <t>0:1:3:3:2:
1:0</t>
  </si>
  <si>
    <t>1647445
UKRAINE</t>
  </si>
  <si>
    <t>1647444
NORTH    IRAQ</t>
  </si>
  <si>
    <t>1647442
SOUTH    IRAQ</t>
  </si>
  <si>
    <t>1647441
KAZAKHSTAN</t>
  </si>
  <si>
    <t>1647439
TOPTAN-5</t>
  </si>
  <si>
    <t>1647437
TOPTAN-7</t>
  </si>
  <si>
    <t>0:1:2:3:2:
1:1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</si>
</sst>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  <numFmt numFmtId="178" formatCode="0.00_ "/>
  </numFmts>
  <fonts count="50">
    <font>
      <sz val="10"/>
      <name val="Arial"/>
      <charset val="0"/>
    </font>
    <font>
      <b/>
      <sz val="14"/>
      <name val="宋体"/>
      <charset val="0"/>
    </font>
    <font>
      <b/>
      <sz val="14"/>
      <color rgb="FFFF0000"/>
      <name val="宋体"/>
      <charset val="0"/>
    </font>
    <font>
      <b/>
      <sz val="24"/>
      <name val="宋体"/>
      <charset val="0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204"/>
    </font>
    <font>
      <b/>
      <sz val="14"/>
      <color rgb="FF000000"/>
      <name val="宋体"/>
      <charset val="204"/>
    </font>
    <font>
      <b/>
      <sz val="24"/>
      <color rgb="FFFF0000"/>
      <name val="宋体"/>
      <charset val="0"/>
    </font>
    <font>
      <b/>
      <sz val="14"/>
      <color rgb="FFFF0000"/>
      <name val="宋体"/>
      <charset val="134"/>
    </font>
    <font>
      <sz val="10"/>
      <name val="Calibri"/>
      <charset val="0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indexed="8"/>
      <name val="Arial"/>
      <charset val="0"/>
    </font>
    <font>
      <sz val="10"/>
      <name val="Arial Narrow"/>
      <charset val="0"/>
    </font>
    <font>
      <b/>
      <sz val="16"/>
      <name val="Arial Narrow"/>
      <charset val="0"/>
    </font>
    <font>
      <sz val="12"/>
      <name val="Calibri"/>
      <charset val="0"/>
    </font>
    <font>
      <b/>
      <sz val="12"/>
      <name val="Calibri"/>
      <charset val="0"/>
    </font>
    <font>
      <sz val="11"/>
      <name val="Calibri"/>
      <charset val="0"/>
    </font>
    <font>
      <b/>
      <sz val="14"/>
      <name val="Calibri"/>
      <charset val="0"/>
    </font>
    <font>
      <b/>
      <sz val="11"/>
      <name val="Calibri"/>
      <charset val="0"/>
    </font>
    <font>
      <sz val="10"/>
      <color rgb="FFFF0000"/>
      <name val="Arial"/>
      <charset val="0"/>
    </font>
    <font>
      <sz val="10"/>
      <color rgb="FFFF0000"/>
      <name val="Arial Narrow"/>
      <charset val="0"/>
    </font>
    <font>
      <b/>
      <sz val="16"/>
      <color rgb="FFFF0000"/>
      <name val="Arial Narrow"/>
      <charset val="0"/>
    </font>
    <font>
      <sz val="12"/>
      <color rgb="FFFF0000"/>
      <name val="Calibri"/>
      <charset val="0"/>
    </font>
    <font>
      <sz val="11"/>
      <color rgb="FFFF0000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  <font>
      <sz val="11"/>
      <name val="宋体"/>
      <charset val="0"/>
    </font>
    <font>
      <sz val="11"/>
      <color rgb="FFFF0000"/>
      <name val="宋体"/>
      <charset val="0"/>
    </font>
    <font>
      <b/>
      <sz val="12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1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6" fillId="8" borderId="16" applyNumberFormat="0" applyAlignment="0" applyProtection="0">
      <alignment vertical="center"/>
    </xf>
    <xf numFmtId="0" fontId="37" fillId="8" borderId="15" applyNumberFormat="0" applyAlignment="0" applyProtection="0">
      <alignment vertical="center"/>
    </xf>
    <xf numFmtId="0" fontId="38" fillId="9" borderId="17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1" fillId="0" borderId="0"/>
  </cellStyleXfs>
  <cellXfs count="110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top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top"/>
    </xf>
    <xf numFmtId="0" fontId="4" fillId="4" borderId="3" xfId="0" applyNumberFormat="1" applyFont="1" applyFill="1" applyBorder="1" applyAlignment="1">
      <alignment horizontal="center" vertical="center" wrapText="1"/>
    </xf>
    <xf numFmtId="0" fontId="6" fillId="4" borderId="3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/>
    </xf>
    <xf numFmtId="177" fontId="4" fillId="5" borderId="6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0" fontId="13" fillId="0" borderId="0" xfId="49" applyFont="1" applyFill="1" applyAlignment="1">
      <alignment horizontal="center" vertical="center"/>
    </xf>
    <xf numFmtId="49" fontId="13" fillId="0" borderId="0" xfId="49" applyNumberFormat="1" applyFont="1" applyFill="1" applyAlignment="1">
      <alignment horizontal="center" vertical="center"/>
    </xf>
    <xf numFmtId="0" fontId="13" fillId="2" borderId="0" xfId="49" applyFont="1" applyFill="1" applyAlignment="1">
      <alignment horizontal="center" vertical="center"/>
    </xf>
    <xf numFmtId="49" fontId="13" fillId="2" borderId="0" xfId="49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8" fillId="0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176" fontId="18" fillId="0" borderId="6" xfId="0" applyNumberFormat="1" applyFont="1" applyFill="1" applyBorder="1" applyAlignment="1">
      <alignment horizontal="center" vertical="center"/>
    </xf>
    <xf numFmtId="176" fontId="18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/>
    </xf>
    <xf numFmtId="178" fontId="20" fillId="0" borderId="6" xfId="0" applyNumberFormat="1" applyFont="1" applyFill="1" applyBorder="1" applyAlignment="1">
      <alignment horizontal="center" vertical="center"/>
    </xf>
    <xf numFmtId="176" fontId="20" fillId="2" borderId="6" xfId="0" applyNumberFormat="1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/>
    </xf>
    <xf numFmtId="0" fontId="21" fillId="0" borderId="0" xfId="49" applyFont="1" applyFill="1" applyAlignment="1">
      <alignment horizontal="center" vertical="center"/>
    </xf>
    <xf numFmtId="176" fontId="13" fillId="0" borderId="0" xfId="49" applyNumberFormat="1" applyFont="1" applyFill="1" applyAlignment="1">
      <alignment horizontal="center" vertical="center"/>
    </xf>
    <xf numFmtId="49" fontId="21" fillId="0" borderId="0" xfId="49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176" fontId="25" fillId="0" borderId="6" xfId="0" applyNumberFormat="1" applyFont="1" applyFill="1" applyBorder="1" applyAlignment="1">
      <alignment horizontal="center" vertical="center" wrapText="1"/>
    </xf>
    <xf numFmtId="176" fontId="25" fillId="0" borderId="6" xfId="0" applyNumberFormat="1" applyFont="1" applyFill="1" applyBorder="1" applyAlignment="1">
      <alignment horizontal="center" vertical="center"/>
    </xf>
    <xf numFmtId="178" fontId="16" fillId="0" borderId="6" xfId="0" applyNumberFormat="1" applyFont="1" applyFill="1" applyBorder="1" applyAlignment="1">
      <alignment horizontal="center" vertical="center"/>
    </xf>
    <xf numFmtId="176" fontId="20" fillId="0" borderId="6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/>
    </xf>
    <xf numFmtId="0" fontId="14" fillId="0" borderId="0" xfId="0" applyFont="1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9</xdr:row>
      <xdr:rowOff>113664</xdr:rowOff>
    </xdr:from>
    <xdr:ext cx="90805" cy="124460"/>
    <xdr:sp>
      <xdr:nvSpPr>
        <xdr:cNvPr id="9" name="textbox1"/>
        <xdr:cNvSpPr txBox="1"/>
      </xdr:nvSpPr>
      <xdr:spPr>
        <a:xfrm>
          <a:off x="0" y="3446780"/>
          <a:ext cx="90805" cy="1244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510"/>
            </a:lnSpc>
          </a:pPr>
          <a:r>
            <a:rPr sz="900" kern="0" spc="310" dirty="0">
              <a:solidFill>
                <a:srgbClr val="50405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1</a:t>
          </a: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0</xdr:colOff>
      <xdr:row>8</xdr:row>
      <xdr:rowOff>128270</xdr:rowOff>
    </xdr:from>
    <xdr:ext cx="83185" cy="113664"/>
    <xdr:sp>
      <xdr:nvSpPr>
        <xdr:cNvPr id="10" name="textbox3"/>
        <xdr:cNvSpPr txBox="1"/>
      </xdr:nvSpPr>
      <xdr:spPr>
        <a:xfrm>
          <a:off x="0" y="3081020"/>
          <a:ext cx="83185" cy="1130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455"/>
            </a:lnSpc>
          </a:pPr>
          <a:r>
            <a:rPr sz="800" kern="0" spc="28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1</a:t>
          </a: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W99"/>
  <sheetViews>
    <sheetView tabSelected="1" zoomScale="85" zoomScaleNormal="85" zoomScaleSheetLayoutView="60" topLeftCell="A55" workbookViewId="0">
      <selection activeCell="B64" sqref="B64"/>
    </sheetView>
  </sheetViews>
  <sheetFormatPr defaultColWidth="9.78181818181818" defaultRowHeight="15"/>
  <cols>
    <col min="1" max="1" width="16" style="44" customWidth="1"/>
    <col min="2" max="2" width="30.1090909090909" style="44" customWidth="1"/>
    <col min="3" max="3" width="13.1090909090909" style="45" customWidth="1"/>
    <col min="4" max="4" width="13.7727272727273" style="46" customWidth="1"/>
    <col min="5" max="5" width="27.6636363636364" style="44" customWidth="1"/>
    <col min="6" max="12" width="9.71818181818182" style="44" customWidth="1"/>
    <col min="13" max="13" width="9.07272727272727" style="47" customWidth="1"/>
    <col min="14" max="14" width="11.2454545454545" style="44" customWidth="1"/>
    <col min="15" max="15" width="10" style="48" customWidth="1"/>
    <col min="16" max="16" width="8.66363636363636" style="44" customWidth="1"/>
    <col min="17" max="17" width="7.33636363636364" style="44" customWidth="1"/>
    <col min="18" max="18" width="8.55454545454545" style="44" customWidth="1"/>
    <col min="19" max="19" width="8.88181818181818" style="44" customWidth="1"/>
    <col min="20" max="20" width="11.9272727272727" style="44" customWidth="1"/>
    <col min="21" max="21" width="10.3363636363636" style="44" customWidth="1"/>
    <col min="22" max="22" width="11.7636363636364" style="44" customWidth="1"/>
    <col min="23" max="16384" width="9.78181818181818" style="44"/>
  </cols>
  <sheetData>
    <row r="1" s="42" customFormat="1" spans="1:21">
      <c r="A1" s="44"/>
      <c r="B1" s="44"/>
      <c r="C1" s="45"/>
      <c r="D1" s="46"/>
      <c r="E1" s="44"/>
      <c r="F1" s="44"/>
      <c r="G1" s="44"/>
      <c r="H1" s="44"/>
      <c r="I1" s="44"/>
      <c r="J1" s="44"/>
      <c r="K1" s="44"/>
      <c r="L1" s="44"/>
      <c r="M1" s="47"/>
      <c r="N1" s="44"/>
      <c r="O1" s="48"/>
      <c r="P1" s="44"/>
      <c r="Q1" s="44"/>
      <c r="R1" s="44"/>
      <c r="S1" s="44"/>
      <c r="T1" s="44"/>
      <c r="U1" s="44"/>
    </row>
    <row r="2" s="42" customFormat="1" ht="12.5" spans="1:21">
      <c r="A2" s="49" t="s">
        <v>0</v>
      </c>
      <c r="B2" s="49"/>
      <c r="C2" s="50"/>
      <c r="D2" s="51"/>
      <c r="E2" s="49"/>
      <c r="F2" s="49"/>
      <c r="G2" s="49"/>
      <c r="H2" s="49"/>
      <c r="I2" s="49"/>
      <c r="J2" s="49"/>
      <c r="K2" s="49"/>
      <c r="L2" s="49"/>
      <c r="M2" s="84"/>
      <c r="N2" s="49"/>
      <c r="O2" s="85"/>
      <c r="P2" s="49"/>
      <c r="Q2" s="49"/>
      <c r="R2" s="49"/>
      <c r="S2" s="49"/>
      <c r="T2" s="49"/>
      <c r="U2" s="49"/>
    </row>
    <row r="3" s="42" customFormat="1" ht="12.5" spans="1:21">
      <c r="A3" s="50" t="s">
        <v>1</v>
      </c>
      <c r="B3" s="50"/>
      <c r="C3" s="50"/>
      <c r="D3" s="52"/>
      <c r="E3" s="50"/>
      <c r="F3" s="50"/>
      <c r="G3" s="50"/>
      <c r="H3" s="50"/>
      <c r="I3" s="50"/>
      <c r="J3" s="50"/>
      <c r="K3" s="50"/>
      <c r="L3" s="50"/>
      <c r="M3" s="86"/>
      <c r="N3" s="50"/>
      <c r="O3" s="50"/>
      <c r="P3" s="50"/>
      <c r="Q3" s="50"/>
      <c r="R3" s="50"/>
      <c r="S3" s="50"/>
      <c r="T3" s="50"/>
      <c r="U3" s="50"/>
    </row>
    <row r="4" s="42" customFormat="1" ht="13" spans="1:15">
      <c r="A4" s="110" t="s">
        <v>2</v>
      </c>
      <c r="B4" s="53"/>
      <c r="C4" s="54"/>
      <c r="D4" s="55"/>
      <c r="E4" s="53"/>
      <c r="F4" s="53"/>
      <c r="G4" s="53"/>
      <c r="H4" s="53"/>
      <c r="I4" s="53"/>
      <c r="J4" s="53"/>
      <c r="K4" s="53"/>
      <c r="L4" s="53"/>
      <c r="M4" s="87"/>
      <c r="N4" s="53"/>
      <c r="O4" s="88"/>
    </row>
    <row r="5" s="42" customFormat="1" ht="20" spans="1:21">
      <c r="A5" s="56" t="s">
        <v>3</v>
      </c>
      <c r="B5" s="56"/>
      <c r="C5" s="57"/>
      <c r="D5" s="58"/>
      <c r="E5" s="56"/>
      <c r="F5" s="56"/>
      <c r="G5" s="56"/>
      <c r="H5" s="56"/>
      <c r="I5" s="56"/>
      <c r="J5" s="56"/>
      <c r="K5" s="56"/>
      <c r="L5" s="56"/>
      <c r="M5" s="89"/>
      <c r="N5" s="56"/>
      <c r="O5" s="90"/>
      <c r="P5" s="56"/>
      <c r="Q5" s="56"/>
      <c r="R5" s="56"/>
      <c r="S5" s="56"/>
      <c r="T5" s="56"/>
      <c r="U5" s="56"/>
    </row>
    <row r="6" s="43" customFormat="1" ht="19.5" customHeight="1" spans="1:21">
      <c r="A6" s="44"/>
      <c r="B6" s="59"/>
      <c r="C6" s="60"/>
      <c r="D6" s="61"/>
      <c r="G6" s="59"/>
      <c r="H6" s="59"/>
      <c r="I6" s="59"/>
      <c r="J6" s="59"/>
      <c r="K6" s="59"/>
      <c r="L6" s="59"/>
      <c r="M6" s="91"/>
      <c r="N6" s="92" t="s">
        <v>4</v>
      </c>
      <c r="O6" s="92"/>
      <c r="P6" s="63"/>
      <c r="Q6" s="104"/>
      <c r="R6" s="104"/>
      <c r="S6" s="104"/>
      <c r="T6" s="104"/>
      <c r="U6" s="104"/>
    </row>
    <row r="7" s="44" customFormat="1" ht="15.5" spans="1:19">
      <c r="A7" s="62"/>
      <c r="B7" s="63"/>
      <c r="C7" s="64"/>
      <c r="D7" s="65"/>
      <c r="E7" s="63"/>
      <c r="F7" s="63"/>
      <c r="G7" s="62"/>
      <c r="H7" s="62"/>
      <c r="I7" s="62"/>
      <c r="J7" s="62"/>
      <c r="K7" s="62"/>
      <c r="L7" s="62"/>
      <c r="M7" s="93"/>
      <c r="N7" s="63" t="s">
        <v>5</v>
      </c>
      <c r="O7" s="94"/>
      <c r="P7" s="63"/>
      <c r="Q7" s="63"/>
      <c r="R7" s="63"/>
      <c r="S7" s="94"/>
    </row>
    <row r="8" s="44" customFormat="1" ht="25" customHeight="1" spans="1:22">
      <c r="A8" s="66"/>
      <c r="B8" s="67"/>
      <c r="C8" s="68"/>
      <c r="D8" s="69"/>
      <c r="E8" s="67"/>
      <c r="F8" s="67"/>
      <c r="G8" s="66"/>
      <c r="H8" s="66"/>
      <c r="I8" s="66"/>
      <c r="J8" s="66"/>
      <c r="K8" s="66"/>
      <c r="L8" s="66"/>
      <c r="M8" s="95"/>
      <c r="N8" s="67"/>
      <c r="O8" s="66"/>
      <c r="P8" s="96" t="s">
        <v>6</v>
      </c>
      <c r="Q8" s="105"/>
      <c r="R8" s="105"/>
      <c r="S8" s="105"/>
      <c r="T8" s="105"/>
      <c r="U8" s="105"/>
      <c r="V8" s="106"/>
    </row>
    <row r="9" s="44" customFormat="1" ht="50" customHeight="1" spans="1:22">
      <c r="A9" s="70" t="s">
        <v>7</v>
      </c>
      <c r="B9" s="71" t="s">
        <v>8</v>
      </c>
      <c r="C9" s="72" t="s">
        <v>9</v>
      </c>
      <c r="D9" s="73" t="s">
        <v>10</v>
      </c>
      <c r="E9" s="71" t="s">
        <v>11</v>
      </c>
      <c r="F9" s="74" t="s">
        <v>12</v>
      </c>
      <c r="G9" s="75"/>
      <c r="H9" s="75"/>
      <c r="I9" s="75"/>
      <c r="J9" s="75"/>
      <c r="K9" s="75"/>
      <c r="L9" s="97"/>
      <c r="M9" s="98" t="s">
        <v>13</v>
      </c>
      <c r="N9" s="78"/>
      <c r="O9" s="76"/>
      <c r="P9" s="99" t="s">
        <v>14</v>
      </c>
      <c r="Q9" s="107"/>
      <c r="R9" s="108"/>
      <c r="S9" s="71" t="s">
        <v>15</v>
      </c>
      <c r="T9" s="71" t="s">
        <v>16</v>
      </c>
      <c r="U9" s="71" t="s">
        <v>17</v>
      </c>
      <c r="V9" s="71" t="s">
        <v>18</v>
      </c>
    </row>
    <row r="10" s="44" customFormat="1" ht="65" customHeight="1" spans="1:22">
      <c r="A10" s="70"/>
      <c r="B10" s="71"/>
      <c r="C10" s="76" t="s">
        <v>19</v>
      </c>
      <c r="D10" s="77" t="s">
        <v>20</v>
      </c>
      <c r="E10" s="78" t="s">
        <v>21</v>
      </c>
      <c r="F10" s="78" t="s">
        <v>22</v>
      </c>
      <c r="G10" s="72" t="s">
        <v>23</v>
      </c>
      <c r="H10" s="72" t="s">
        <v>24</v>
      </c>
      <c r="I10" s="72" t="s">
        <v>25</v>
      </c>
      <c r="J10" s="72" t="s">
        <v>26</v>
      </c>
      <c r="K10" s="72" t="s">
        <v>27</v>
      </c>
      <c r="L10" s="72" t="s">
        <v>28</v>
      </c>
      <c r="M10" s="100" t="s">
        <v>29</v>
      </c>
      <c r="N10" s="70" t="s">
        <v>30</v>
      </c>
      <c r="O10" s="76" t="s">
        <v>31</v>
      </c>
      <c r="P10" s="71" t="s">
        <v>32</v>
      </c>
      <c r="Q10" s="71" t="s">
        <v>33</v>
      </c>
      <c r="R10" s="71" t="s">
        <v>34</v>
      </c>
      <c r="S10" s="78" t="s">
        <v>35</v>
      </c>
      <c r="T10" s="78" t="s">
        <v>35</v>
      </c>
      <c r="U10" s="78" t="s">
        <v>35</v>
      </c>
      <c r="V10" s="78" t="s">
        <v>35</v>
      </c>
    </row>
    <row r="11" s="44" customFormat="1" ht="25" customHeight="1" spans="1:23">
      <c r="A11" s="79">
        <v>1647448</v>
      </c>
      <c r="B11" s="79" t="s">
        <v>36</v>
      </c>
      <c r="C11" s="72" t="s">
        <v>37</v>
      </c>
      <c r="D11" s="80">
        <v>20</v>
      </c>
      <c r="E11" s="79" t="s">
        <v>38</v>
      </c>
      <c r="F11" s="79">
        <v>1</v>
      </c>
      <c r="G11" s="79">
        <v>2</v>
      </c>
      <c r="H11" s="79">
        <v>3</v>
      </c>
      <c r="I11" s="79">
        <v>2</v>
      </c>
      <c r="J11" s="79">
        <v>1</v>
      </c>
      <c r="K11" s="79">
        <v>0</v>
      </c>
      <c r="L11" s="79">
        <v>0</v>
      </c>
      <c r="M11" s="101">
        <f>SUM(F11:L11)</f>
        <v>9</v>
      </c>
      <c r="N11" s="83">
        <v>3</v>
      </c>
      <c r="O11" s="76">
        <f>M11*N11*D11</f>
        <v>540</v>
      </c>
      <c r="P11" s="102">
        <v>0.6</v>
      </c>
      <c r="Q11" s="102">
        <v>0.4</v>
      </c>
      <c r="R11" s="102">
        <v>0.36</v>
      </c>
      <c r="S11" s="79">
        <v>14.9</v>
      </c>
      <c r="T11" s="102">
        <f>S11*D11</f>
        <v>298</v>
      </c>
      <c r="U11" s="79">
        <v>13.8</v>
      </c>
      <c r="V11" s="102">
        <f>U11*D11</f>
        <v>276</v>
      </c>
      <c r="W11" s="44">
        <f>P11*Q11*R11*D11</f>
        <v>1.728</v>
      </c>
    </row>
    <row r="12" s="44" customFormat="1" ht="25" customHeight="1" spans="1:23">
      <c r="A12" s="79">
        <v>1647448</v>
      </c>
      <c r="B12" s="79" t="s">
        <v>36</v>
      </c>
      <c r="C12" s="72" t="s">
        <v>39</v>
      </c>
      <c r="D12" s="80">
        <v>6</v>
      </c>
      <c r="E12" s="79" t="s">
        <v>38</v>
      </c>
      <c r="F12" s="79">
        <v>1</v>
      </c>
      <c r="G12" s="79">
        <v>2</v>
      </c>
      <c r="H12" s="79">
        <v>3</v>
      </c>
      <c r="I12" s="79">
        <v>2</v>
      </c>
      <c r="J12" s="79">
        <v>1</v>
      </c>
      <c r="K12" s="79">
        <v>0</v>
      </c>
      <c r="L12" s="79">
        <v>0</v>
      </c>
      <c r="M12" s="101">
        <f>SUM(F12:L12)</f>
        <v>9</v>
      </c>
      <c r="N12" s="83">
        <v>2</v>
      </c>
      <c r="O12" s="76">
        <f>M12*N12*D12</f>
        <v>108</v>
      </c>
      <c r="P12" s="102">
        <v>0.6</v>
      </c>
      <c r="Q12" s="102">
        <v>0.4</v>
      </c>
      <c r="R12" s="102">
        <v>0.25</v>
      </c>
      <c r="S12" s="79">
        <v>10.1</v>
      </c>
      <c r="T12" s="102">
        <f>S12*D12</f>
        <v>60.6</v>
      </c>
      <c r="U12" s="79">
        <v>9.2</v>
      </c>
      <c r="V12" s="102">
        <f>U12*D12</f>
        <v>55.2</v>
      </c>
      <c r="W12" s="44">
        <f>P12*Q12*R12*D12</f>
        <v>0.36</v>
      </c>
    </row>
    <row r="13" s="44" customFormat="1" ht="25" customHeight="1" spans="1:23">
      <c r="A13" s="79">
        <v>1647448</v>
      </c>
      <c r="B13" s="79" t="s">
        <v>36</v>
      </c>
      <c r="C13" s="72" t="s">
        <v>40</v>
      </c>
      <c r="D13" s="80">
        <v>26</v>
      </c>
      <c r="E13" s="79" t="s">
        <v>41</v>
      </c>
      <c r="F13" s="79">
        <v>1</v>
      </c>
      <c r="G13" s="79">
        <v>2</v>
      </c>
      <c r="H13" s="79">
        <v>3</v>
      </c>
      <c r="I13" s="79">
        <v>2</v>
      </c>
      <c r="J13" s="79">
        <v>1</v>
      </c>
      <c r="K13" s="79">
        <v>0</v>
      </c>
      <c r="L13" s="79">
        <v>0</v>
      </c>
      <c r="M13" s="101">
        <f>SUM(F13:L13)</f>
        <v>9</v>
      </c>
      <c r="N13" s="83">
        <v>3</v>
      </c>
      <c r="O13" s="76">
        <f>M13*N13*D13</f>
        <v>702</v>
      </c>
      <c r="P13" s="102">
        <v>0.6</v>
      </c>
      <c r="Q13" s="102">
        <v>0.4</v>
      </c>
      <c r="R13" s="102">
        <v>0.36</v>
      </c>
      <c r="S13" s="79">
        <v>14.9</v>
      </c>
      <c r="T13" s="102">
        <f>S13*D13</f>
        <v>387.4</v>
      </c>
      <c r="U13" s="79">
        <v>13.8</v>
      </c>
      <c r="V13" s="102">
        <f>U13*D13</f>
        <v>358.8</v>
      </c>
      <c r="W13" s="44">
        <f>P13*Q13*R13*D13</f>
        <v>2.2464</v>
      </c>
    </row>
    <row r="14" s="44" customFormat="1" ht="25" customHeight="1" spans="1:23">
      <c r="A14" s="79">
        <v>1647448</v>
      </c>
      <c r="B14" s="79" t="s">
        <v>36</v>
      </c>
      <c r="C14" s="72" t="s">
        <v>42</v>
      </c>
      <c r="D14" s="80">
        <v>6</v>
      </c>
      <c r="E14" s="79" t="s">
        <v>43</v>
      </c>
      <c r="F14" s="79">
        <v>1</v>
      </c>
      <c r="G14" s="79">
        <v>2</v>
      </c>
      <c r="H14" s="79">
        <v>3</v>
      </c>
      <c r="I14" s="79">
        <v>2</v>
      </c>
      <c r="J14" s="79">
        <v>1</v>
      </c>
      <c r="K14" s="79">
        <v>0</v>
      </c>
      <c r="L14" s="79">
        <v>0</v>
      </c>
      <c r="M14" s="101">
        <f>SUM(F14:L14)</f>
        <v>9</v>
      </c>
      <c r="N14" s="83">
        <v>2</v>
      </c>
      <c r="O14" s="76">
        <f>M14*N14*D14</f>
        <v>108</v>
      </c>
      <c r="P14" s="102">
        <v>0.6</v>
      </c>
      <c r="Q14" s="102">
        <v>0.4</v>
      </c>
      <c r="R14" s="102">
        <v>0.25</v>
      </c>
      <c r="S14" s="79">
        <v>10.1</v>
      </c>
      <c r="T14" s="102">
        <f>S14*D14</f>
        <v>60.6</v>
      </c>
      <c r="U14" s="79">
        <v>9.2</v>
      </c>
      <c r="V14" s="102">
        <f>U14*D14</f>
        <v>55.2</v>
      </c>
      <c r="W14" s="44">
        <f>P14*Q14*R14*D14</f>
        <v>0.36</v>
      </c>
    </row>
    <row r="15" s="44" customFormat="1" ht="25" customHeight="1" spans="1:22">
      <c r="A15" s="81" t="s">
        <v>44</v>
      </c>
      <c r="B15" s="67"/>
      <c r="C15" s="68"/>
      <c r="D15" s="82">
        <f>SUM(D11:D14)</f>
        <v>58</v>
      </c>
      <c r="E15" s="67"/>
      <c r="F15" s="67"/>
      <c r="G15" s="67"/>
      <c r="H15" s="67"/>
      <c r="I15" s="67"/>
      <c r="J15" s="67"/>
      <c r="K15" s="67"/>
      <c r="L15" s="67"/>
      <c r="M15" s="95"/>
      <c r="N15" s="67"/>
      <c r="O15" s="103">
        <f>SUM(O11:O14)</f>
        <v>1458</v>
      </c>
      <c r="P15" s="67"/>
      <c r="Q15" s="67"/>
      <c r="R15" s="67"/>
      <c r="S15" s="109"/>
      <c r="T15" s="81">
        <f>SUM(T11:T14)</f>
        <v>806.6</v>
      </c>
      <c r="U15" s="78"/>
      <c r="V15" s="81">
        <f>SUM(V11:V14)</f>
        <v>745.2</v>
      </c>
    </row>
    <row r="16" s="44" customFormat="1" ht="25" customHeight="1" spans="1:13">
      <c r="A16" s="48"/>
      <c r="D16" s="46"/>
      <c r="G16" s="48"/>
      <c r="H16" s="48"/>
      <c r="I16" s="48"/>
      <c r="J16" s="48"/>
      <c r="K16" s="48"/>
      <c r="L16" s="48"/>
      <c r="M16" s="47"/>
    </row>
    <row r="17" s="44" customFormat="1" ht="50" customHeight="1" spans="1:22">
      <c r="A17" s="70" t="s">
        <v>7</v>
      </c>
      <c r="B17" s="71" t="s">
        <v>8</v>
      </c>
      <c r="C17" s="72" t="s">
        <v>9</v>
      </c>
      <c r="D17" s="73" t="s">
        <v>10</v>
      </c>
      <c r="E17" s="71" t="s">
        <v>11</v>
      </c>
      <c r="F17" s="74"/>
      <c r="G17" s="75"/>
      <c r="H17" s="75"/>
      <c r="I17" s="75"/>
      <c r="J17" s="75"/>
      <c r="K17" s="75"/>
      <c r="L17" s="97"/>
      <c r="M17" s="98" t="s">
        <v>13</v>
      </c>
      <c r="N17" s="78"/>
      <c r="O17" s="76"/>
      <c r="P17" s="99" t="s">
        <v>14</v>
      </c>
      <c r="Q17" s="107"/>
      <c r="R17" s="108"/>
      <c r="S17" s="71" t="s">
        <v>15</v>
      </c>
      <c r="T17" s="71" t="s">
        <v>16</v>
      </c>
      <c r="U17" s="71" t="s">
        <v>17</v>
      </c>
      <c r="V17" s="71" t="s">
        <v>18</v>
      </c>
    </row>
    <row r="18" ht="65" customHeight="1" spans="1:22">
      <c r="A18" s="70"/>
      <c r="B18" s="71"/>
      <c r="C18" s="76" t="s">
        <v>19</v>
      </c>
      <c r="D18" s="77" t="s">
        <v>20</v>
      </c>
      <c r="E18" s="78" t="s">
        <v>21</v>
      </c>
      <c r="F18" s="78" t="s">
        <v>22</v>
      </c>
      <c r="G18" s="72" t="s">
        <v>23</v>
      </c>
      <c r="H18" s="72" t="s">
        <v>24</v>
      </c>
      <c r="I18" s="72" t="s">
        <v>25</v>
      </c>
      <c r="J18" s="72" t="s">
        <v>26</v>
      </c>
      <c r="K18" s="72" t="s">
        <v>27</v>
      </c>
      <c r="L18" s="72" t="s">
        <v>28</v>
      </c>
      <c r="M18" s="100" t="s">
        <v>29</v>
      </c>
      <c r="N18" s="70" t="s">
        <v>30</v>
      </c>
      <c r="O18" s="76" t="s">
        <v>31</v>
      </c>
      <c r="P18" s="71" t="s">
        <v>32</v>
      </c>
      <c r="Q18" s="71" t="s">
        <v>33</v>
      </c>
      <c r="R18" s="71" t="s">
        <v>34</v>
      </c>
      <c r="S18" s="78" t="s">
        <v>35</v>
      </c>
      <c r="T18" s="78" t="s">
        <v>35</v>
      </c>
      <c r="U18" s="78" t="s">
        <v>35</v>
      </c>
      <c r="V18" s="78" t="s">
        <v>35</v>
      </c>
    </row>
    <row r="19" ht="25" customHeight="1" spans="1:23">
      <c r="A19" s="79">
        <v>1647446</v>
      </c>
      <c r="B19" s="79" t="s">
        <v>36</v>
      </c>
      <c r="C19" s="72" t="s">
        <v>45</v>
      </c>
      <c r="D19" s="80">
        <v>6</v>
      </c>
      <c r="E19" s="79" t="s">
        <v>38</v>
      </c>
      <c r="F19" s="79">
        <v>0</v>
      </c>
      <c r="G19" s="79">
        <v>1</v>
      </c>
      <c r="H19" s="79">
        <v>3</v>
      </c>
      <c r="I19" s="79">
        <v>3</v>
      </c>
      <c r="J19" s="79">
        <v>2</v>
      </c>
      <c r="K19" s="79">
        <v>1</v>
      </c>
      <c r="L19" s="79">
        <v>0</v>
      </c>
      <c r="M19" s="101">
        <f t="shared" ref="M19:M22" si="0">SUM(F19:L19)</f>
        <v>10</v>
      </c>
      <c r="N19" s="83">
        <v>3</v>
      </c>
      <c r="O19" s="76">
        <f t="shared" ref="O19:O22" si="1">M19*N19*D19</f>
        <v>180</v>
      </c>
      <c r="P19" s="102">
        <v>0.6</v>
      </c>
      <c r="Q19" s="102">
        <v>0.4</v>
      </c>
      <c r="R19" s="102">
        <v>0.36</v>
      </c>
      <c r="S19" s="79">
        <v>17.6</v>
      </c>
      <c r="T19" s="102">
        <f t="shared" ref="T19:T22" si="2">S19*D19</f>
        <v>105.6</v>
      </c>
      <c r="U19" s="79">
        <v>16.5</v>
      </c>
      <c r="V19" s="102">
        <f t="shared" ref="V19:V22" si="3">U19*D19</f>
        <v>99</v>
      </c>
      <c r="W19" s="44">
        <f t="shared" ref="W19:W22" si="4">P19*Q19*R19*D19</f>
        <v>0.5184</v>
      </c>
    </row>
    <row r="20" ht="25" customHeight="1" spans="1:23">
      <c r="A20" s="79">
        <v>1647446</v>
      </c>
      <c r="B20" s="79" t="s">
        <v>36</v>
      </c>
      <c r="C20" s="83">
        <v>3</v>
      </c>
      <c r="D20" s="80">
        <v>4</v>
      </c>
      <c r="E20" s="79" t="s">
        <v>38</v>
      </c>
      <c r="F20" s="79">
        <v>0</v>
      </c>
      <c r="G20" s="79">
        <v>1</v>
      </c>
      <c r="H20" s="79">
        <v>3</v>
      </c>
      <c r="I20" s="79">
        <v>3</v>
      </c>
      <c r="J20" s="79">
        <v>2</v>
      </c>
      <c r="K20" s="79">
        <v>1</v>
      </c>
      <c r="L20" s="79">
        <v>0</v>
      </c>
      <c r="M20" s="101">
        <f t="shared" si="0"/>
        <v>10</v>
      </c>
      <c r="N20" s="83">
        <v>2</v>
      </c>
      <c r="O20" s="76">
        <f t="shared" si="1"/>
        <v>80</v>
      </c>
      <c r="P20" s="102">
        <v>0.6</v>
      </c>
      <c r="Q20" s="102">
        <v>0.4</v>
      </c>
      <c r="R20" s="102">
        <v>0.25</v>
      </c>
      <c r="S20" s="79">
        <v>11.9</v>
      </c>
      <c r="T20" s="102">
        <f t="shared" si="2"/>
        <v>47.6</v>
      </c>
      <c r="U20" s="79">
        <v>11</v>
      </c>
      <c r="V20" s="102">
        <f t="shared" si="3"/>
        <v>44</v>
      </c>
      <c r="W20" s="44">
        <f t="shared" si="4"/>
        <v>0.24</v>
      </c>
    </row>
    <row r="21" ht="25" customHeight="1" spans="1:23">
      <c r="A21" s="79">
        <v>1647446</v>
      </c>
      <c r="B21" s="79" t="s">
        <v>36</v>
      </c>
      <c r="C21" s="72" t="s">
        <v>45</v>
      </c>
      <c r="D21" s="80">
        <v>6</v>
      </c>
      <c r="E21" s="79" t="s">
        <v>41</v>
      </c>
      <c r="F21" s="79">
        <v>0</v>
      </c>
      <c r="G21" s="79">
        <v>1</v>
      </c>
      <c r="H21" s="79">
        <v>3</v>
      </c>
      <c r="I21" s="79">
        <v>3</v>
      </c>
      <c r="J21" s="79">
        <v>2</v>
      </c>
      <c r="K21" s="79">
        <v>1</v>
      </c>
      <c r="L21" s="79">
        <v>0</v>
      </c>
      <c r="M21" s="101">
        <f t="shared" si="0"/>
        <v>10</v>
      </c>
      <c r="N21" s="83">
        <v>3</v>
      </c>
      <c r="O21" s="76">
        <f t="shared" si="1"/>
        <v>180</v>
      </c>
      <c r="P21" s="102">
        <v>0.6</v>
      </c>
      <c r="Q21" s="102">
        <v>0.4</v>
      </c>
      <c r="R21" s="102">
        <v>0.36</v>
      </c>
      <c r="S21" s="79">
        <v>17.6</v>
      </c>
      <c r="T21" s="102">
        <f t="shared" si="2"/>
        <v>105.6</v>
      </c>
      <c r="U21" s="79">
        <v>16.5</v>
      </c>
      <c r="V21" s="102">
        <f t="shared" si="3"/>
        <v>99</v>
      </c>
      <c r="W21" s="44">
        <f t="shared" si="4"/>
        <v>0.5184</v>
      </c>
    </row>
    <row r="22" ht="25" customHeight="1" spans="1:23">
      <c r="A22" s="79">
        <v>1647446</v>
      </c>
      <c r="B22" s="79" t="s">
        <v>36</v>
      </c>
      <c r="C22" s="72" t="s">
        <v>46</v>
      </c>
      <c r="D22" s="80">
        <v>4</v>
      </c>
      <c r="E22" s="79" t="s">
        <v>43</v>
      </c>
      <c r="F22" s="79">
        <v>0</v>
      </c>
      <c r="G22" s="79">
        <v>1</v>
      </c>
      <c r="H22" s="79">
        <v>3</v>
      </c>
      <c r="I22" s="79">
        <v>3</v>
      </c>
      <c r="J22" s="79">
        <v>2</v>
      </c>
      <c r="K22" s="79">
        <v>1</v>
      </c>
      <c r="L22" s="79">
        <v>0</v>
      </c>
      <c r="M22" s="101">
        <f t="shared" si="0"/>
        <v>10</v>
      </c>
      <c r="N22" s="83">
        <v>2</v>
      </c>
      <c r="O22" s="76">
        <f t="shared" si="1"/>
        <v>80</v>
      </c>
      <c r="P22" s="102">
        <v>0.6</v>
      </c>
      <c r="Q22" s="102">
        <v>0.4</v>
      </c>
      <c r="R22" s="102">
        <v>0.25</v>
      </c>
      <c r="S22" s="79">
        <v>11.9</v>
      </c>
      <c r="T22" s="102">
        <f t="shared" si="2"/>
        <v>47.6</v>
      </c>
      <c r="U22" s="79">
        <v>11</v>
      </c>
      <c r="V22" s="102">
        <f t="shared" si="3"/>
        <v>44</v>
      </c>
      <c r="W22" s="44">
        <f t="shared" si="4"/>
        <v>0.24</v>
      </c>
    </row>
    <row r="23" ht="25" customHeight="1" spans="1:22">
      <c r="A23" s="81" t="s">
        <v>44</v>
      </c>
      <c r="B23" s="67"/>
      <c r="C23" s="68"/>
      <c r="D23" s="82">
        <f>SUM(D19:D22)</f>
        <v>20</v>
      </c>
      <c r="E23" s="67"/>
      <c r="F23" s="67"/>
      <c r="G23" s="67"/>
      <c r="H23" s="67"/>
      <c r="I23" s="67"/>
      <c r="J23" s="67"/>
      <c r="K23" s="67"/>
      <c r="L23" s="67"/>
      <c r="M23" s="95"/>
      <c r="N23" s="67"/>
      <c r="O23" s="103">
        <f>SUM(O19:O22)</f>
        <v>520</v>
      </c>
      <c r="P23" s="67"/>
      <c r="Q23" s="67"/>
      <c r="R23" s="67"/>
      <c r="S23" s="109"/>
      <c r="T23" s="81">
        <f>SUM(T19:T22)</f>
        <v>306.4</v>
      </c>
      <c r="U23" s="78"/>
      <c r="V23" s="81">
        <f>SUM(V19:V22)</f>
        <v>286</v>
      </c>
    </row>
    <row r="24" ht="25" customHeight="1" spans="1:15">
      <c r="A24" s="48"/>
      <c r="C24" s="44"/>
      <c r="G24" s="48"/>
      <c r="H24" s="48"/>
      <c r="I24" s="48"/>
      <c r="J24" s="48"/>
      <c r="K24" s="48"/>
      <c r="L24" s="48"/>
      <c r="O24" s="44"/>
    </row>
    <row r="25" ht="50" customHeight="1" spans="1:22">
      <c r="A25" s="70" t="s">
        <v>7</v>
      </c>
      <c r="B25" s="71" t="s">
        <v>8</v>
      </c>
      <c r="C25" s="72" t="s">
        <v>9</v>
      </c>
      <c r="D25" s="73" t="s">
        <v>10</v>
      </c>
      <c r="E25" s="71" t="s">
        <v>11</v>
      </c>
      <c r="F25" s="74"/>
      <c r="G25" s="75"/>
      <c r="H25" s="75"/>
      <c r="I25" s="75"/>
      <c r="J25" s="75"/>
      <c r="K25" s="75"/>
      <c r="L25" s="97"/>
      <c r="M25" s="98" t="s">
        <v>13</v>
      </c>
      <c r="N25" s="78"/>
      <c r="O25" s="76"/>
      <c r="P25" s="99" t="s">
        <v>14</v>
      </c>
      <c r="Q25" s="107"/>
      <c r="R25" s="108"/>
      <c r="S25" s="71" t="s">
        <v>15</v>
      </c>
      <c r="T25" s="71" t="s">
        <v>16</v>
      </c>
      <c r="U25" s="71" t="s">
        <v>17</v>
      </c>
      <c r="V25" s="71" t="s">
        <v>18</v>
      </c>
    </row>
    <row r="26" ht="65" customHeight="1" spans="1:22">
      <c r="A26" s="70"/>
      <c r="B26" s="71"/>
      <c r="C26" s="76" t="s">
        <v>19</v>
      </c>
      <c r="D26" s="77" t="s">
        <v>20</v>
      </c>
      <c r="E26" s="78" t="s">
        <v>21</v>
      </c>
      <c r="F26" s="78" t="s">
        <v>22</v>
      </c>
      <c r="G26" s="72" t="s">
        <v>23</v>
      </c>
      <c r="H26" s="72" t="s">
        <v>24</v>
      </c>
      <c r="I26" s="72" t="s">
        <v>25</v>
      </c>
      <c r="J26" s="72" t="s">
        <v>26</v>
      </c>
      <c r="K26" s="72" t="s">
        <v>27</v>
      </c>
      <c r="L26" s="72" t="s">
        <v>28</v>
      </c>
      <c r="M26" s="100" t="s">
        <v>29</v>
      </c>
      <c r="N26" s="70" t="s">
        <v>30</v>
      </c>
      <c r="O26" s="76" t="s">
        <v>31</v>
      </c>
      <c r="P26" s="71" t="s">
        <v>32</v>
      </c>
      <c r="Q26" s="71" t="s">
        <v>33</v>
      </c>
      <c r="R26" s="71" t="s">
        <v>34</v>
      </c>
      <c r="S26" s="78" t="s">
        <v>35</v>
      </c>
      <c r="T26" s="78" t="s">
        <v>35</v>
      </c>
      <c r="U26" s="78" t="s">
        <v>35</v>
      </c>
      <c r="V26" s="78" t="s">
        <v>35</v>
      </c>
    </row>
    <row r="27" ht="25" customHeight="1" spans="1:23">
      <c r="A27" s="79">
        <v>1647445</v>
      </c>
      <c r="B27" s="79" t="s">
        <v>36</v>
      </c>
      <c r="C27" s="72" t="s">
        <v>47</v>
      </c>
      <c r="D27" s="80">
        <v>8</v>
      </c>
      <c r="E27" s="79" t="s">
        <v>38</v>
      </c>
      <c r="F27" s="79">
        <v>0</v>
      </c>
      <c r="G27" s="79">
        <v>1</v>
      </c>
      <c r="H27" s="79">
        <v>3</v>
      </c>
      <c r="I27" s="79">
        <v>3</v>
      </c>
      <c r="J27" s="79">
        <v>2</v>
      </c>
      <c r="K27" s="79">
        <v>1</v>
      </c>
      <c r="L27" s="79">
        <v>0</v>
      </c>
      <c r="M27" s="101">
        <f>SUM(F27:L27)</f>
        <v>10</v>
      </c>
      <c r="N27" s="83">
        <v>3</v>
      </c>
      <c r="O27" s="76">
        <f>M27*N27*D27</f>
        <v>240</v>
      </c>
      <c r="P27" s="102">
        <v>0.6</v>
      </c>
      <c r="Q27" s="102">
        <v>0.4</v>
      </c>
      <c r="R27" s="102">
        <v>0.36</v>
      </c>
      <c r="S27" s="79">
        <v>17.6</v>
      </c>
      <c r="T27" s="102">
        <f>S27*D27</f>
        <v>140.8</v>
      </c>
      <c r="U27" s="79">
        <v>16.5</v>
      </c>
      <c r="V27" s="102">
        <f>U27*D27</f>
        <v>132</v>
      </c>
      <c r="W27" s="44">
        <f>P27*Q27*R27*D27</f>
        <v>0.6912</v>
      </c>
    </row>
    <row r="28" ht="25" customHeight="1" spans="1:23">
      <c r="A28" s="79">
        <v>1647445</v>
      </c>
      <c r="B28" s="79" t="s">
        <v>36</v>
      </c>
      <c r="C28" s="83">
        <v>4</v>
      </c>
      <c r="D28" s="80">
        <v>4</v>
      </c>
      <c r="E28" s="79" t="s">
        <v>38</v>
      </c>
      <c r="F28" s="79">
        <v>0</v>
      </c>
      <c r="G28" s="79">
        <v>1</v>
      </c>
      <c r="H28" s="79">
        <v>3</v>
      </c>
      <c r="I28" s="79">
        <v>3</v>
      </c>
      <c r="J28" s="79">
        <v>2</v>
      </c>
      <c r="K28" s="79">
        <v>1</v>
      </c>
      <c r="L28" s="79">
        <v>0</v>
      </c>
      <c r="M28" s="101">
        <f>SUM(F28:L28)</f>
        <v>10</v>
      </c>
      <c r="N28" s="83">
        <v>2</v>
      </c>
      <c r="O28" s="76">
        <f>M28*N28*D28</f>
        <v>80</v>
      </c>
      <c r="P28" s="102">
        <v>0.6</v>
      </c>
      <c r="Q28" s="102">
        <v>0.4</v>
      </c>
      <c r="R28" s="102">
        <v>0.25</v>
      </c>
      <c r="S28" s="79">
        <v>11.9</v>
      </c>
      <c r="T28" s="102">
        <f>S28*D28</f>
        <v>47.6</v>
      </c>
      <c r="U28" s="79">
        <v>11</v>
      </c>
      <c r="V28" s="102">
        <f>U28*D28</f>
        <v>44</v>
      </c>
      <c r="W28" s="44">
        <f>P28*Q28*R28*D28</f>
        <v>0.24</v>
      </c>
    </row>
    <row r="29" ht="25" customHeight="1" spans="1:23">
      <c r="A29" s="79">
        <v>1647445</v>
      </c>
      <c r="B29" s="79" t="s">
        <v>36</v>
      </c>
      <c r="C29" s="72" t="s">
        <v>48</v>
      </c>
      <c r="D29" s="80">
        <v>10</v>
      </c>
      <c r="E29" s="79" t="s">
        <v>41</v>
      </c>
      <c r="F29" s="79">
        <v>0</v>
      </c>
      <c r="G29" s="79">
        <v>1</v>
      </c>
      <c r="H29" s="79">
        <v>3</v>
      </c>
      <c r="I29" s="79">
        <v>3</v>
      </c>
      <c r="J29" s="79">
        <v>2</v>
      </c>
      <c r="K29" s="79">
        <v>1</v>
      </c>
      <c r="L29" s="79">
        <v>0</v>
      </c>
      <c r="M29" s="101">
        <f>SUM(F29:L29)</f>
        <v>10</v>
      </c>
      <c r="N29" s="83">
        <v>3</v>
      </c>
      <c r="O29" s="76">
        <f>M29*N29*D29</f>
        <v>300</v>
      </c>
      <c r="P29" s="102">
        <v>0.6</v>
      </c>
      <c r="Q29" s="102">
        <v>0.4</v>
      </c>
      <c r="R29" s="102">
        <v>0.36</v>
      </c>
      <c r="S29" s="79">
        <v>17.6</v>
      </c>
      <c r="T29" s="102">
        <f>S29*D29</f>
        <v>176</v>
      </c>
      <c r="U29" s="79">
        <v>16.5</v>
      </c>
      <c r="V29" s="102">
        <f>U29*D29</f>
        <v>165</v>
      </c>
      <c r="W29" s="44">
        <f>P29*Q29*R29*D29</f>
        <v>0.864</v>
      </c>
    </row>
    <row r="30" ht="25" customHeight="1" spans="1:22">
      <c r="A30" s="81" t="s">
        <v>44</v>
      </c>
      <c r="B30" s="67"/>
      <c r="C30" s="68"/>
      <c r="D30" s="82">
        <f>SUM(D27:D29)</f>
        <v>22</v>
      </c>
      <c r="E30" s="67"/>
      <c r="F30" s="67"/>
      <c r="G30" s="67"/>
      <c r="H30" s="67"/>
      <c r="I30" s="67"/>
      <c r="J30" s="67"/>
      <c r="K30" s="67"/>
      <c r="L30" s="67"/>
      <c r="M30" s="95"/>
      <c r="N30" s="67"/>
      <c r="O30" s="103">
        <f>SUM(O27:O29)</f>
        <v>620</v>
      </c>
      <c r="P30" s="67"/>
      <c r="Q30" s="67"/>
      <c r="R30" s="67"/>
      <c r="S30" s="109"/>
      <c r="T30" s="81">
        <f>SUM(T27:T29)</f>
        <v>364.4</v>
      </c>
      <c r="U30" s="78"/>
      <c r="V30" s="81">
        <f>SUM(V27:V29)</f>
        <v>341</v>
      </c>
    </row>
    <row r="31" ht="25" customHeight="1" spans="1:15">
      <c r="A31" s="48"/>
      <c r="C31" s="44"/>
      <c r="G31" s="48"/>
      <c r="H31" s="48"/>
      <c r="I31" s="48"/>
      <c r="J31" s="48"/>
      <c r="K31" s="48"/>
      <c r="L31" s="48"/>
      <c r="O31" s="44"/>
    </row>
    <row r="32" ht="50" customHeight="1" spans="1:22">
      <c r="A32" s="70" t="s">
        <v>7</v>
      </c>
      <c r="B32" s="71" t="s">
        <v>8</v>
      </c>
      <c r="C32" s="72" t="s">
        <v>9</v>
      </c>
      <c r="D32" s="73" t="s">
        <v>10</v>
      </c>
      <c r="E32" s="71" t="s">
        <v>11</v>
      </c>
      <c r="F32" s="74"/>
      <c r="G32" s="75"/>
      <c r="H32" s="75"/>
      <c r="I32" s="75"/>
      <c r="J32" s="75"/>
      <c r="K32" s="75"/>
      <c r="L32" s="97"/>
      <c r="M32" s="98" t="s">
        <v>13</v>
      </c>
      <c r="N32" s="78"/>
      <c r="O32" s="76"/>
      <c r="P32" s="99" t="s">
        <v>14</v>
      </c>
      <c r="Q32" s="107"/>
      <c r="R32" s="108"/>
      <c r="S32" s="71" t="s">
        <v>15</v>
      </c>
      <c r="T32" s="71" t="s">
        <v>16</v>
      </c>
      <c r="U32" s="71" t="s">
        <v>17</v>
      </c>
      <c r="V32" s="71" t="s">
        <v>18</v>
      </c>
    </row>
    <row r="33" ht="65" customHeight="1" spans="1:22">
      <c r="A33" s="70"/>
      <c r="B33" s="71"/>
      <c r="C33" s="76" t="s">
        <v>19</v>
      </c>
      <c r="D33" s="77" t="s">
        <v>20</v>
      </c>
      <c r="E33" s="78" t="s">
        <v>21</v>
      </c>
      <c r="F33" s="78" t="s">
        <v>22</v>
      </c>
      <c r="G33" s="72" t="s">
        <v>23</v>
      </c>
      <c r="H33" s="72" t="s">
        <v>24</v>
      </c>
      <c r="I33" s="72" t="s">
        <v>25</v>
      </c>
      <c r="J33" s="72" t="s">
        <v>26</v>
      </c>
      <c r="K33" s="72" t="s">
        <v>27</v>
      </c>
      <c r="L33" s="72" t="s">
        <v>28</v>
      </c>
      <c r="M33" s="100" t="s">
        <v>29</v>
      </c>
      <c r="N33" s="70" t="s">
        <v>30</v>
      </c>
      <c r="O33" s="76" t="s">
        <v>31</v>
      </c>
      <c r="P33" s="71" t="s">
        <v>32</v>
      </c>
      <c r="Q33" s="71" t="s">
        <v>33</v>
      </c>
      <c r="R33" s="71" t="s">
        <v>34</v>
      </c>
      <c r="S33" s="78" t="s">
        <v>35</v>
      </c>
      <c r="T33" s="78" t="s">
        <v>35</v>
      </c>
      <c r="U33" s="78" t="s">
        <v>35</v>
      </c>
      <c r="V33" s="78" t="s">
        <v>35</v>
      </c>
    </row>
    <row r="34" ht="25" customHeight="1" spans="1:23">
      <c r="A34" s="79">
        <v>1647444</v>
      </c>
      <c r="B34" s="79" t="s">
        <v>36</v>
      </c>
      <c r="C34" s="72" t="s">
        <v>45</v>
      </c>
      <c r="D34" s="80">
        <v>6</v>
      </c>
      <c r="E34" s="79" t="s">
        <v>38</v>
      </c>
      <c r="F34" s="79">
        <v>0</v>
      </c>
      <c r="G34" s="79">
        <v>1</v>
      </c>
      <c r="H34" s="79">
        <v>3</v>
      </c>
      <c r="I34" s="79">
        <v>3</v>
      </c>
      <c r="J34" s="79">
        <v>2</v>
      </c>
      <c r="K34" s="79">
        <v>1</v>
      </c>
      <c r="L34" s="79">
        <v>0</v>
      </c>
      <c r="M34" s="101">
        <f t="shared" ref="M34:M37" si="5">SUM(F34:L34)</f>
        <v>10</v>
      </c>
      <c r="N34" s="83">
        <v>3</v>
      </c>
      <c r="O34" s="76">
        <f t="shared" ref="O34:O37" si="6">M34*N34*D34</f>
        <v>180</v>
      </c>
      <c r="P34" s="102">
        <v>0.6</v>
      </c>
      <c r="Q34" s="102">
        <v>0.4</v>
      </c>
      <c r="R34" s="102">
        <v>0.36</v>
      </c>
      <c r="S34" s="79">
        <v>17.6</v>
      </c>
      <c r="T34" s="102">
        <f t="shared" ref="T34:T37" si="7">S34*D34</f>
        <v>105.6</v>
      </c>
      <c r="U34" s="79">
        <v>16.5</v>
      </c>
      <c r="V34" s="102">
        <f t="shared" ref="V34:V37" si="8">U34*D34</f>
        <v>99</v>
      </c>
      <c r="W34" s="44">
        <f t="shared" ref="W34:W37" si="9">P34*Q34*R34*D34</f>
        <v>0.5184</v>
      </c>
    </row>
    <row r="35" ht="25" customHeight="1" spans="1:23">
      <c r="A35" s="79">
        <v>1647444</v>
      </c>
      <c r="B35" s="79" t="s">
        <v>36</v>
      </c>
      <c r="C35" s="72" t="s">
        <v>49</v>
      </c>
      <c r="D35" s="80">
        <v>6</v>
      </c>
      <c r="E35" s="79" t="s">
        <v>38</v>
      </c>
      <c r="F35" s="79">
        <v>0</v>
      </c>
      <c r="G35" s="79">
        <v>1</v>
      </c>
      <c r="H35" s="79">
        <v>3</v>
      </c>
      <c r="I35" s="79">
        <v>3</v>
      </c>
      <c r="J35" s="79">
        <v>2</v>
      </c>
      <c r="K35" s="79">
        <v>1</v>
      </c>
      <c r="L35" s="79">
        <v>0</v>
      </c>
      <c r="M35" s="101">
        <f t="shared" si="5"/>
        <v>10</v>
      </c>
      <c r="N35" s="83">
        <v>2</v>
      </c>
      <c r="O35" s="76">
        <f t="shared" si="6"/>
        <v>120</v>
      </c>
      <c r="P35" s="102">
        <v>0.6</v>
      </c>
      <c r="Q35" s="102">
        <v>0.4</v>
      </c>
      <c r="R35" s="102">
        <v>0.25</v>
      </c>
      <c r="S35" s="79">
        <v>11.9</v>
      </c>
      <c r="T35" s="102">
        <f t="shared" si="7"/>
        <v>71.4</v>
      </c>
      <c r="U35" s="79">
        <v>11</v>
      </c>
      <c r="V35" s="102">
        <f t="shared" si="8"/>
        <v>66</v>
      </c>
      <c r="W35" s="44">
        <f t="shared" si="9"/>
        <v>0.36</v>
      </c>
    </row>
    <row r="36" ht="25" customHeight="1" spans="1:23">
      <c r="A36" s="79">
        <v>1647444</v>
      </c>
      <c r="B36" s="79" t="s">
        <v>36</v>
      </c>
      <c r="C36" s="72" t="s">
        <v>45</v>
      </c>
      <c r="D36" s="80">
        <v>6</v>
      </c>
      <c r="E36" s="79" t="s">
        <v>41</v>
      </c>
      <c r="F36" s="79">
        <v>0</v>
      </c>
      <c r="G36" s="79">
        <v>1</v>
      </c>
      <c r="H36" s="79">
        <v>3</v>
      </c>
      <c r="I36" s="79">
        <v>3</v>
      </c>
      <c r="J36" s="79">
        <v>2</v>
      </c>
      <c r="K36" s="79">
        <v>1</v>
      </c>
      <c r="L36" s="79">
        <v>0</v>
      </c>
      <c r="M36" s="101">
        <f t="shared" si="5"/>
        <v>10</v>
      </c>
      <c r="N36" s="83">
        <v>3</v>
      </c>
      <c r="O36" s="76">
        <f t="shared" si="6"/>
        <v>180</v>
      </c>
      <c r="P36" s="102">
        <v>0.6</v>
      </c>
      <c r="Q36" s="102">
        <v>0.4</v>
      </c>
      <c r="R36" s="102">
        <v>0.36</v>
      </c>
      <c r="S36" s="79">
        <v>17.6</v>
      </c>
      <c r="T36" s="102">
        <f t="shared" si="7"/>
        <v>105.6</v>
      </c>
      <c r="U36" s="79">
        <v>16.5</v>
      </c>
      <c r="V36" s="102">
        <f t="shared" si="8"/>
        <v>99</v>
      </c>
      <c r="W36" s="44">
        <f t="shared" si="9"/>
        <v>0.5184</v>
      </c>
    </row>
    <row r="37" ht="25" customHeight="1" spans="1:23">
      <c r="A37" s="79">
        <v>1647444</v>
      </c>
      <c r="B37" s="79" t="s">
        <v>36</v>
      </c>
      <c r="C37" s="72" t="s">
        <v>49</v>
      </c>
      <c r="D37" s="80">
        <v>6</v>
      </c>
      <c r="E37" s="79" t="s">
        <v>43</v>
      </c>
      <c r="F37" s="79">
        <v>0</v>
      </c>
      <c r="G37" s="79">
        <v>1</v>
      </c>
      <c r="H37" s="79">
        <v>3</v>
      </c>
      <c r="I37" s="79">
        <v>3</v>
      </c>
      <c r="J37" s="79">
        <v>2</v>
      </c>
      <c r="K37" s="79">
        <v>1</v>
      </c>
      <c r="L37" s="79">
        <v>0</v>
      </c>
      <c r="M37" s="101">
        <f t="shared" si="5"/>
        <v>10</v>
      </c>
      <c r="N37" s="83">
        <v>2</v>
      </c>
      <c r="O37" s="76">
        <f t="shared" si="6"/>
        <v>120</v>
      </c>
      <c r="P37" s="102">
        <v>0.6</v>
      </c>
      <c r="Q37" s="102">
        <v>0.4</v>
      </c>
      <c r="R37" s="102">
        <v>0.25</v>
      </c>
      <c r="S37" s="79">
        <v>11.9</v>
      </c>
      <c r="T37" s="102">
        <f t="shared" si="7"/>
        <v>71.4</v>
      </c>
      <c r="U37" s="79">
        <v>11</v>
      </c>
      <c r="V37" s="102">
        <f t="shared" si="8"/>
        <v>66</v>
      </c>
      <c r="W37" s="44">
        <f t="shared" si="9"/>
        <v>0.36</v>
      </c>
    </row>
    <row r="38" ht="25" customHeight="1" spans="1:22">
      <c r="A38" s="81" t="s">
        <v>44</v>
      </c>
      <c r="B38" s="67"/>
      <c r="C38" s="68"/>
      <c r="D38" s="82">
        <f>SUM(D34:D37)</f>
        <v>24</v>
      </c>
      <c r="E38" s="67"/>
      <c r="F38" s="67"/>
      <c r="G38" s="67"/>
      <c r="H38" s="67"/>
      <c r="I38" s="67"/>
      <c r="J38" s="67"/>
      <c r="K38" s="67"/>
      <c r="L38" s="67"/>
      <c r="M38" s="95"/>
      <c r="N38" s="67"/>
      <c r="O38" s="103">
        <f>SUM(O34:O37)</f>
        <v>600</v>
      </c>
      <c r="P38" s="67"/>
      <c r="Q38" s="67"/>
      <c r="R38" s="67"/>
      <c r="S38" s="109"/>
      <c r="T38" s="81">
        <f>SUM(T34:T37)</f>
        <v>354</v>
      </c>
      <c r="U38" s="78"/>
      <c r="V38" s="81">
        <f>SUM(V34:V37)</f>
        <v>330</v>
      </c>
    </row>
    <row r="39" ht="25" customHeight="1" spans="1:15">
      <c r="A39" s="48"/>
      <c r="C39" s="44"/>
      <c r="G39" s="48"/>
      <c r="H39" s="48"/>
      <c r="I39" s="48"/>
      <c r="J39" s="48"/>
      <c r="K39" s="48"/>
      <c r="L39" s="48"/>
      <c r="O39" s="44"/>
    </row>
    <row r="40" ht="50" customHeight="1" spans="1:22">
      <c r="A40" s="70" t="s">
        <v>7</v>
      </c>
      <c r="B40" s="71" t="s">
        <v>8</v>
      </c>
      <c r="C40" s="72" t="s">
        <v>9</v>
      </c>
      <c r="D40" s="73" t="s">
        <v>10</v>
      </c>
      <c r="E40" s="71" t="s">
        <v>11</v>
      </c>
      <c r="F40" s="74"/>
      <c r="G40" s="75"/>
      <c r="H40" s="75"/>
      <c r="I40" s="75"/>
      <c r="J40" s="75"/>
      <c r="K40" s="75"/>
      <c r="L40" s="97"/>
      <c r="M40" s="98" t="s">
        <v>13</v>
      </c>
      <c r="N40" s="78"/>
      <c r="O40" s="76"/>
      <c r="P40" s="99" t="s">
        <v>14</v>
      </c>
      <c r="Q40" s="107"/>
      <c r="R40" s="108"/>
      <c r="S40" s="71" t="s">
        <v>15</v>
      </c>
      <c r="T40" s="71" t="s">
        <v>16</v>
      </c>
      <c r="U40" s="71" t="s">
        <v>17</v>
      </c>
      <c r="V40" s="71" t="s">
        <v>18</v>
      </c>
    </row>
    <row r="41" ht="65" customHeight="1" spans="1:22">
      <c r="A41" s="70"/>
      <c r="B41" s="71"/>
      <c r="C41" s="76" t="s">
        <v>19</v>
      </c>
      <c r="D41" s="77" t="s">
        <v>20</v>
      </c>
      <c r="E41" s="78" t="s">
        <v>21</v>
      </c>
      <c r="F41" s="78" t="s">
        <v>22</v>
      </c>
      <c r="G41" s="72" t="s">
        <v>23</v>
      </c>
      <c r="H41" s="72" t="s">
        <v>24</v>
      </c>
      <c r="I41" s="72" t="s">
        <v>25</v>
      </c>
      <c r="J41" s="72" t="s">
        <v>26</v>
      </c>
      <c r="K41" s="72" t="s">
        <v>27</v>
      </c>
      <c r="L41" s="72" t="s">
        <v>28</v>
      </c>
      <c r="M41" s="100" t="s">
        <v>29</v>
      </c>
      <c r="N41" s="70" t="s">
        <v>30</v>
      </c>
      <c r="O41" s="76" t="s">
        <v>31</v>
      </c>
      <c r="P41" s="71" t="s">
        <v>32</v>
      </c>
      <c r="Q41" s="71" t="s">
        <v>33</v>
      </c>
      <c r="R41" s="71" t="s">
        <v>34</v>
      </c>
      <c r="S41" s="78" t="s">
        <v>35</v>
      </c>
      <c r="T41" s="78" t="s">
        <v>35</v>
      </c>
      <c r="U41" s="78" t="s">
        <v>35</v>
      </c>
      <c r="V41" s="78" t="s">
        <v>35</v>
      </c>
    </row>
    <row r="42" ht="25" customHeight="1" spans="1:23">
      <c r="A42" s="79">
        <v>1647442</v>
      </c>
      <c r="B42" s="79" t="s">
        <v>36</v>
      </c>
      <c r="C42" s="72" t="s">
        <v>50</v>
      </c>
      <c r="D42" s="80">
        <v>14</v>
      </c>
      <c r="E42" s="79" t="s">
        <v>38</v>
      </c>
      <c r="F42" s="79">
        <v>0</v>
      </c>
      <c r="G42" s="79">
        <v>1</v>
      </c>
      <c r="H42" s="79">
        <v>3</v>
      </c>
      <c r="I42" s="79">
        <v>3</v>
      </c>
      <c r="J42" s="79">
        <v>2</v>
      </c>
      <c r="K42" s="79">
        <v>1</v>
      </c>
      <c r="L42" s="79">
        <v>0</v>
      </c>
      <c r="M42" s="101">
        <f>SUM(F42:L42)</f>
        <v>10</v>
      </c>
      <c r="N42" s="83">
        <v>3</v>
      </c>
      <c r="O42" s="76">
        <f>M42*N42*D42</f>
        <v>420</v>
      </c>
      <c r="P42" s="102">
        <v>0.6</v>
      </c>
      <c r="Q42" s="102">
        <v>0.4</v>
      </c>
      <c r="R42" s="102">
        <v>0.36</v>
      </c>
      <c r="S42" s="79">
        <v>17.6</v>
      </c>
      <c r="T42" s="102">
        <f>S42*D42</f>
        <v>246.4</v>
      </c>
      <c r="U42" s="79">
        <v>16.5</v>
      </c>
      <c r="V42" s="102">
        <f>U42*D42</f>
        <v>231</v>
      </c>
      <c r="W42" s="44">
        <f>P42*Q42*R42*D42</f>
        <v>1.2096</v>
      </c>
    </row>
    <row r="43" ht="25" customHeight="1" spans="1:23">
      <c r="A43" s="79">
        <v>1647442</v>
      </c>
      <c r="B43" s="79" t="s">
        <v>36</v>
      </c>
      <c r="C43" s="72" t="s">
        <v>51</v>
      </c>
      <c r="D43" s="80">
        <v>12</v>
      </c>
      <c r="E43" s="79" t="s">
        <v>41</v>
      </c>
      <c r="F43" s="79">
        <v>0</v>
      </c>
      <c r="G43" s="79">
        <v>1</v>
      </c>
      <c r="H43" s="79">
        <v>3</v>
      </c>
      <c r="I43" s="79">
        <v>3</v>
      </c>
      <c r="J43" s="79">
        <v>2</v>
      </c>
      <c r="K43" s="79">
        <v>1</v>
      </c>
      <c r="L43" s="79">
        <v>0</v>
      </c>
      <c r="M43" s="101">
        <f>SUM(F43:L43)</f>
        <v>10</v>
      </c>
      <c r="N43" s="83">
        <v>3</v>
      </c>
      <c r="O43" s="76">
        <f>M43*N43*D43</f>
        <v>360</v>
      </c>
      <c r="P43" s="102">
        <v>0.6</v>
      </c>
      <c r="Q43" s="102">
        <v>0.4</v>
      </c>
      <c r="R43" s="102">
        <v>0.36</v>
      </c>
      <c r="S43" s="79">
        <v>17.6</v>
      </c>
      <c r="T43" s="102">
        <f>S43*D43</f>
        <v>211.2</v>
      </c>
      <c r="U43" s="79">
        <v>16.5</v>
      </c>
      <c r="V43" s="102">
        <f>U43*D43</f>
        <v>198</v>
      </c>
      <c r="W43" s="44">
        <f>P43*Q43*R43*D43</f>
        <v>1.0368</v>
      </c>
    </row>
    <row r="44" ht="25" customHeight="1" spans="1:23">
      <c r="A44" s="79">
        <v>1647442</v>
      </c>
      <c r="B44" s="79" t="s">
        <v>36</v>
      </c>
      <c r="C44" s="83">
        <v>6</v>
      </c>
      <c r="D44" s="80">
        <v>4</v>
      </c>
      <c r="E44" s="79" t="s">
        <v>43</v>
      </c>
      <c r="F44" s="79">
        <v>0</v>
      </c>
      <c r="G44" s="79">
        <v>1</v>
      </c>
      <c r="H44" s="79">
        <v>3</v>
      </c>
      <c r="I44" s="79">
        <v>3</v>
      </c>
      <c r="J44" s="79">
        <v>2</v>
      </c>
      <c r="K44" s="79">
        <v>1</v>
      </c>
      <c r="L44" s="79">
        <v>0</v>
      </c>
      <c r="M44" s="101">
        <f>SUM(F44:L44)</f>
        <v>10</v>
      </c>
      <c r="N44" s="83">
        <v>2</v>
      </c>
      <c r="O44" s="76">
        <f>M44*N44*D44</f>
        <v>80</v>
      </c>
      <c r="P44" s="102">
        <v>0.6</v>
      </c>
      <c r="Q44" s="102">
        <v>0.4</v>
      </c>
      <c r="R44" s="102">
        <v>0.25</v>
      </c>
      <c r="S44" s="79">
        <v>11.9</v>
      </c>
      <c r="T44" s="102">
        <f>S44*D44</f>
        <v>47.6</v>
      </c>
      <c r="U44" s="79">
        <v>11</v>
      </c>
      <c r="V44" s="102">
        <f>U44*D44</f>
        <v>44</v>
      </c>
      <c r="W44" s="44">
        <f>P44*Q44*R44*D44</f>
        <v>0.24</v>
      </c>
    </row>
    <row r="45" ht="25" customHeight="1" spans="1:22">
      <c r="A45" s="81" t="s">
        <v>44</v>
      </c>
      <c r="B45" s="67"/>
      <c r="C45" s="68"/>
      <c r="D45" s="82">
        <f>SUM(D42:D44)</f>
        <v>30</v>
      </c>
      <c r="E45" s="67"/>
      <c r="F45" s="67"/>
      <c r="G45" s="67"/>
      <c r="H45" s="67"/>
      <c r="I45" s="67"/>
      <c r="J45" s="67"/>
      <c r="K45" s="67"/>
      <c r="L45" s="67"/>
      <c r="M45" s="95"/>
      <c r="N45" s="67"/>
      <c r="O45" s="103">
        <f>SUM(O42:O44)</f>
        <v>860</v>
      </c>
      <c r="P45" s="67"/>
      <c r="Q45" s="67"/>
      <c r="R45" s="67"/>
      <c r="S45" s="109"/>
      <c r="T45" s="81">
        <f>SUM(T42:T44)</f>
        <v>505.2</v>
      </c>
      <c r="U45" s="78"/>
      <c r="V45" s="81">
        <f>SUM(V42:V44)</f>
        <v>473</v>
      </c>
    </row>
    <row r="46" ht="25" customHeight="1" spans="1:15">
      <c r="A46" s="48"/>
      <c r="C46" s="44"/>
      <c r="G46" s="48"/>
      <c r="H46" s="48"/>
      <c r="I46" s="48"/>
      <c r="J46" s="48"/>
      <c r="K46" s="48"/>
      <c r="L46" s="48"/>
      <c r="O46" s="44"/>
    </row>
    <row r="47" ht="50" customHeight="1" spans="1:22">
      <c r="A47" s="70" t="s">
        <v>7</v>
      </c>
      <c r="B47" s="71" t="s">
        <v>8</v>
      </c>
      <c r="C47" s="72" t="s">
        <v>9</v>
      </c>
      <c r="D47" s="73" t="s">
        <v>10</v>
      </c>
      <c r="E47" s="71" t="s">
        <v>11</v>
      </c>
      <c r="F47" s="74"/>
      <c r="G47" s="75"/>
      <c r="H47" s="75"/>
      <c r="I47" s="75"/>
      <c r="J47" s="75"/>
      <c r="K47" s="75"/>
      <c r="L47" s="97"/>
      <c r="M47" s="98" t="s">
        <v>13</v>
      </c>
      <c r="N47" s="78"/>
      <c r="O47" s="76"/>
      <c r="P47" s="99" t="s">
        <v>14</v>
      </c>
      <c r="Q47" s="107"/>
      <c r="R47" s="108"/>
      <c r="S47" s="71" t="s">
        <v>15</v>
      </c>
      <c r="T47" s="71" t="s">
        <v>16</v>
      </c>
      <c r="U47" s="71" t="s">
        <v>17</v>
      </c>
      <c r="V47" s="71" t="s">
        <v>18</v>
      </c>
    </row>
    <row r="48" ht="65" customHeight="1" spans="1:22">
      <c r="A48" s="70"/>
      <c r="B48" s="71"/>
      <c r="C48" s="76" t="s">
        <v>19</v>
      </c>
      <c r="D48" s="77" t="s">
        <v>20</v>
      </c>
      <c r="E48" s="78" t="s">
        <v>21</v>
      </c>
      <c r="F48" s="78" t="s">
        <v>22</v>
      </c>
      <c r="G48" s="72" t="s">
        <v>23</v>
      </c>
      <c r="H48" s="72" t="s">
        <v>24</v>
      </c>
      <c r="I48" s="72" t="s">
        <v>25</v>
      </c>
      <c r="J48" s="72" t="s">
        <v>26</v>
      </c>
      <c r="K48" s="72" t="s">
        <v>27</v>
      </c>
      <c r="L48" s="72" t="s">
        <v>28</v>
      </c>
      <c r="M48" s="100" t="s">
        <v>29</v>
      </c>
      <c r="N48" s="70" t="s">
        <v>30</v>
      </c>
      <c r="O48" s="76" t="s">
        <v>31</v>
      </c>
      <c r="P48" s="71" t="s">
        <v>32</v>
      </c>
      <c r="Q48" s="71" t="s">
        <v>33</v>
      </c>
      <c r="R48" s="71" t="s">
        <v>34</v>
      </c>
      <c r="S48" s="78" t="s">
        <v>35</v>
      </c>
      <c r="T48" s="78" t="s">
        <v>35</v>
      </c>
      <c r="U48" s="78" t="s">
        <v>35</v>
      </c>
      <c r="V48" s="78" t="s">
        <v>35</v>
      </c>
    </row>
    <row r="49" ht="25" customHeight="1" spans="1:23">
      <c r="A49" s="79">
        <v>1647441</v>
      </c>
      <c r="B49" s="79" t="s">
        <v>36</v>
      </c>
      <c r="C49" s="72" t="s">
        <v>37</v>
      </c>
      <c r="D49" s="80">
        <v>20</v>
      </c>
      <c r="E49" s="79" t="s">
        <v>38</v>
      </c>
      <c r="F49" s="79">
        <v>0</v>
      </c>
      <c r="G49" s="79">
        <v>1</v>
      </c>
      <c r="H49" s="79">
        <v>3</v>
      </c>
      <c r="I49" s="79">
        <v>3</v>
      </c>
      <c r="J49" s="79">
        <v>2</v>
      </c>
      <c r="K49" s="79">
        <v>1</v>
      </c>
      <c r="L49" s="79">
        <v>0</v>
      </c>
      <c r="M49" s="101">
        <f>SUM(F49:L49)</f>
        <v>10</v>
      </c>
      <c r="N49" s="83">
        <v>3</v>
      </c>
      <c r="O49" s="76">
        <f>M49*N49*D49</f>
        <v>600</v>
      </c>
      <c r="P49" s="102">
        <v>0.6</v>
      </c>
      <c r="Q49" s="102">
        <v>0.4</v>
      </c>
      <c r="R49" s="102">
        <v>0.36</v>
      </c>
      <c r="S49" s="79">
        <v>17.6</v>
      </c>
      <c r="T49" s="102">
        <f>S49*D49</f>
        <v>352</v>
      </c>
      <c r="U49" s="79">
        <v>16.5</v>
      </c>
      <c r="V49" s="102">
        <f>U49*D49</f>
        <v>330</v>
      </c>
      <c r="W49" s="44">
        <f>P49*Q49*R49*D49</f>
        <v>1.728</v>
      </c>
    </row>
    <row r="50" ht="25" customHeight="1" spans="1:23">
      <c r="A50" s="79">
        <v>1647441</v>
      </c>
      <c r="B50" s="79" t="s">
        <v>36</v>
      </c>
      <c r="C50" s="72" t="s">
        <v>52</v>
      </c>
      <c r="D50" s="80">
        <v>22</v>
      </c>
      <c r="E50" s="79" t="s">
        <v>41</v>
      </c>
      <c r="F50" s="79">
        <v>0</v>
      </c>
      <c r="G50" s="79">
        <v>1</v>
      </c>
      <c r="H50" s="79">
        <v>3</v>
      </c>
      <c r="I50" s="79">
        <v>3</v>
      </c>
      <c r="J50" s="79">
        <v>2</v>
      </c>
      <c r="K50" s="79">
        <v>1</v>
      </c>
      <c r="L50" s="79">
        <v>0</v>
      </c>
      <c r="M50" s="101">
        <f>SUM(F50:L50)</f>
        <v>10</v>
      </c>
      <c r="N50" s="83">
        <v>3</v>
      </c>
      <c r="O50" s="76">
        <f>M50*N50*D50</f>
        <v>660</v>
      </c>
      <c r="P50" s="102">
        <v>0.6</v>
      </c>
      <c r="Q50" s="102">
        <v>0.4</v>
      </c>
      <c r="R50" s="102">
        <v>0.36</v>
      </c>
      <c r="S50" s="79">
        <v>17.6</v>
      </c>
      <c r="T50" s="102">
        <f>S50*D50</f>
        <v>387.2</v>
      </c>
      <c r="U50" s="79">
        <v>16.5</v>
      </c>
      <c r="V50" s="102">
        <f>U50*D50</f>
        <v>363</v>
      </c>
      <c r="W50" s="44">
        <f>P50*Q50*R50*D50</f>
        <v>1.9008</v>
      </c>
    </row>
    <row r="51" ht="25" customHeight="1" spans="1:23">
      <c r="A51" s="79">
        <v>1647441</v>
      </c>
      <c r="B51" s="79" t="s">
        <v>36</v>
      </c>
      <c r="C51" s="83">
        <v>11</v>
      </c>
      <c r="D51" s="80">
        <v>4</v>
      </c>
      <c r="E51" s="79" t="s">
        <v>43</v>
      </c>
      <c r="F51" s="79">
        <v>0</v>
      </c>
      <c r="G51" s="79">
        <v>1</v>
      </c>
      <c r="H51" s="79">
        <v>3</v>
      </c>
      <c r="I51" s="79">
        <v>3</v>
      </c>
      <c r="J51" s="79">
        <v>2</v>
      </c>
      <c r="K51" s="79">
        <v>1</v>
      </c>
      <c r="L51" s="79">
        <v>0</v>
      </c>
      <c r="M51" s="101">
        <f>SUM(F51:L51)</f>
        <v>10</v>
      </c>
      <c r="N51" s="83">
        <v>2</v>
      </c>
      <c r="O51" s="76">
        <f>M51*N51*D51</f>
        <v>80</v>
      </c>
      <c r="P51" s="102">
        <v>0.6</v>
      </c>
      <c r="Q51" s="102">
        <v>0.4</v>
      </c>
      <c r="R51" s="102">
        <v>0.25</v>
      </c>
      <c r="S51" s="79">
        <v>11.9</v>
      </c>
      <c r="T51" s="102">
        <f>S51*D51</f>
        <v>47.6</v>
      </c>
      <c r="U51" s="79">
        <v>11</v>
      </c>
      <c r="V51" s="102">
        <f>U51*D51</f>
        <v>44</v>
      </c>
      <c r="W51" s="44">
        <f>P51*Q51*R51*D51</f>
        <v>0.24</v>
      </c>
    </row>
    <row r="52" ht="25" customHeight="1" spans="1:22">
      <c r="A52" s="81" t="s">
        <v>44</v>
      </c>
      <c r="B52" s="67"/>
      <c r="C52" s="68"/>
      <c r="D52" s="82">
        <f>SUM(D49:D51)</f>
        <v>46</v>
      </c>
      <c r="E52" s="67"/>
      <c r="F52" s="67"/>
      <c r="G52" s="67"/>
      <c r="H52" s="67"/>
      <c r="I52" s="67"/>
      <c r="J52" s="67"/>
      <c r="K52" s="67"/>
      <c r="L52" s="67"/>
      <c r="M52" s="95"/>
      <c r="N52" s="67"/>
      <c r="O52" s="103">
        <f>SUM(O49:O51)</f>
        <v>1340</v>
      </c>
      <c r="P52" s="67"/>
      <c r="Q52" s="67"/>
      <c r="R52" s="67"/>
      <c r="S52" s="109"/>
      <c r="T52" s="81">
        <f>SUM(T49:T51)</f>
        <v>786.8</v>
      </c>
      <c r="U52" s="78"/>
      <c r="V52" s="81">
        <f>SUM(V49:V51)</f>
        <v>737</v>
      </c>
    </row>
    <row r="53" ht="25" customHeight="1" spans="1:15">
      <c r="A53" s="48"/>
      <c r="C53" s="44"/>
      <c r="G53" s="48"/>
      <c r="H53" s="48"/>
      <c r="I53" s="48"/>
      <c r="J53" s="48"/>
      <c r="K53" s="48"/>
      <c r="L53" s="48"/>
      <c r="O53" s="44"/>
    </row>
    <row r="54" ht="50" customHeight="1" spans="1:22">
      <c r="A54" s="70" t="s">
        <v>7</v>
      </c>
      <c r="B54" s="71" t="s">
        <v>8</v>
      </c>
      <c r="C54" s="72" t="s">
        <v>9</v>
      </c>
      <c r="D54" s="73" t="s">
        <v>10</v>
      </c>
      <c r="E54" s="71" t="s">
        <v>11</v>
      </c>
      <c r="F54" s="74" t="s">
        <v>53</v>
      </c>
      <c r="G54" s="75"/>
      <c r="H54" s="75"/>
      <c r="I54" s="75"/>
      <c r="J54" s="75"/>
      <c r="K54" s="75"/>
      <c r="L54" s="97"/>
      <c r="M54" s="98" t="s">
        <v>13</v>
      </c>
      <c r="N54" s="78"/>
      <c r="O54" s="76"/>
      <c r="P54" s="99" t="s">
        <v>14</v>
      </c>
      <c r="Q54" s="107"/>
      <c r="R54" s="108"/>
      <c r="S54" s="71" t="s">
        <v>15</v>
      </c>
      <c r="T54" s="71" t="s">
        <v>16</v>
      </c>
      <c r="U54" s="71" t="s">
        <v>17</v>
      </c>
      <c r="V54" s="71" t="s">
        <v>18</v>
      </c>
    </row>
    <row r="55" ht="65" customHeight="1" spans="1:22">
      <c r="A55" s="70"/>
      <c r="B55" s="71"/>
      <c r="C55" s="76" t="s">
        <v>19</v>
      </c>
      <c r="D55" s="77" t="s">
        <v>20</v>
      </c>
      <c r="E55" s="78" t="s">
        <v>21</v>
      </c>
      <c r="F55" s="78" t="s">
        <v>22</v>
      </c>
      <c r="G55" s="72" t="s">
        <v>23</v>
      </c>
      <c r="H55" s="72" t="s">
        <v>24</v>
      </c>
      <c r="I55" s="72" t="s">
        <v>25</v>
      </c>
      <c r="J55" s="72" t="s">
        <v>26</v>
      </c>
      <c r="K55" s="72" t="s">
        <v>27</v>
      </c>
      <c r="L55" s="72" t="s">
        <v>28</v>
      </c>
      <c r="M55" s="100" t="s">
        <v>29</v>
      </c>
      <c r="N55" s="70" t="s">
        <v>30</v>
      </c>
      <c r="O55" s="76" t="s">
        <v>31</v>
      </c>
      <c r="P55" s="71" t="s">
        <v>32</v>
      </c>
      <c r="Q55" s="71" t="s">
        <v>33</v>
      </c>
      <c r="R55" s="71" t="s">
        <v>34</v>
      </c>
      <c r="S55" s="78" t="s">
        <v>35</v>
      </c>
      <c r="T55" s="78" t="s">
        <v>35</v>
      </c>
      <c r="U55" s="78" t="s">
        <v>35</v>
      </c>
      <c r="V55" s="78" t="s">
        <v>35</v>
      </c>
    </row>
    <row r="56" ht="25" customHeight="1" spans="1:22">
      <c r="A56" s="79">
        <v>1647439</v>
      </c>
      <c r="B56" s="79" t="s">
        <v>36</v>
      </c>
      <c r="C56" s="72" t="s">
        <v>52</v>
      </c>
      <c r="D56" s="80">
        <v>22</v>
      </c>
      <c r="E56" s="79" t="s">
        <v>38</v>
      </c>
      <c r="F56" s="79">
        <v>0</v>
      </c>
      <c r="G56" s="79">
        <v>1</v>
      </c>
      <c r="H56" s="79">
        <v>3</v>
      </c>
      <c r="I56" s="79">
        <v>3</v>
      </c>
      <c r="J56" s="79">
        <v>2</v>
      </c>
      <c r="K56" s="79">
        <v>1</v>
      </c>
      <c r="L56" s="79">
        <v>0</v>
      </c>
      <c r="M56" s="101">
        <f>SUM(F56:L56)</f>
        <v>10</v>
      </c>
      <c r="N56" s="83">
        <v>3</v>
      </c>
      <c r="O56" s="76">
        <f>M56*N56*D56</f>
        <v>660</v>
      </c>
      <c r="P56" s="102">
        <v>0.6</v>
      </c>
      <c r="Q56" s="102">
        <v>0.4</v>
      </c>
      <c r="R56" s="102">
        <v>0.36</v>
      </c>
      <c r="S56" s="79">
        <v>17.6</v>
      </c>
      <c r="T56" s="102">
        <f>S56*D56</f>
        <v>387.2</v>
      </c>
      <c r="U56" s="79">
        <v>16.5</v>
      </c>
      <c r="V56" s="102">
        <f>U56*D56</f>
        <v>363</v>
      </c>
    </row>
    <row r="57" ht="25" customHeight="1" spans="1:22">
      <c r="A57" s="79">
        <v>1647439</v>
      </c>
      <c r="B57" s="79" t="s">
        <v>36</v>
      </c>
      <c r="C57" s="72" t="s">
        <v>52</v>
      </c>
      <c r="D57" s="80">
        <v>22</v>
      </c>
      <c r="E57" s="79" t="s">
        <v>41</v>
      </c>
      <c r="F57" s="79">
        <v>0</v>
      </c>
      <c r="G57" s="79">
        <v>1</v>
      </c>
      <c r="H57" s="79">
        <v>3</v>
      </c>
      <c r="I57" s="79">
        <v>3</v>
      </c>
      <c r="J57" s="79">
        <v>2</v>
      </c>
      <c r="K57" s="79">
        <v>1</v>
      </c>
      <c r="L57" s="79">
        <v>0</v>
      </c>
      <c r="M57" s="101">
        <f>SUM(F57:L57)</f>
        <v>10</v>
      </c>
      <c r="N57" s="83">
        <v>3</v>
      </c>
      <c r="O57" s="76">
        <f>M57*N57*D57</f>
        <v>660</v>
      </c>
      <c r="P57" s="102">
        <v>0.6</v>
      </c>
      <c r="Q57" s="102">
        <v>0.4</v>
      </c>
      <c r="R57" s="102">
        <v>0.36</v>
      </c>
      <c r="S57" s="79">
        <v>17.6</v>
      </c>
      <c r="T57" s="102">
        <f>S57*D57</f>
        <v>387.2</v>
      </c>
      <c r="U57" s="79">
        <v>16.5</v>
      </c>
      <c r="V57" s="102">
        <f>U57*D57</f>
        <v>363</v>
      </c>
    </row>
    <row r="58" ht="25" customHeight="1" spans="1:22">
      <c r="A58" s="81" t="s">
        <v>44</v>
      </c>
      <c r="B58" s="67"/>
      <c r="C58" s="68"/>
      <c r="D58" s="82">
        <f>SUM(D56:D57)</f>
        <v>44</v>
      </c>
      <c r="E58" s="67"/>
      <c r="F58" s="67"/>
      <c r="G58" s="67"/>
      <c r="H58" s="67"/>
      <c r="I58" s="67"/>
      <c r="J58" s="67"/>
      <c r="K58" s="67"/>
      <c r="L58" s="67"/>
      <c r="M58" s="95"/>
      <c r="N58" s="67"/>
      <c r="O58" s="103">
        <f>SUM(O56:O57)</f>
        <v>1320</v>
      </c>
      <c r="P58" s="67"/>
      <c r="Q58" s="67"/>
      <c r="R58" s="67"/>
      <c r="S58" s="109"/>
      <c r="T58" s="81">
        <f>SUM(T56:T57)</f>
        <v>774.4</v>
      </c>
      <c r="U58" s="78"/>
      <c r="V58" s="81">
        <f>SUM(V56:V57)</f>
        <v>726</v>
      </c>
    </row>
    <row r="59" ht="25" customHeight="1" spans="1:15">
      <c r="A59" s="48"/>
      <c r="C59" s="44"/>
      <c r="G59" s="48"/>
      <c r="H59" s="48"/>
      <c r="I59" s="48"/>
      <c r="J59" s="48"/>
      <c r="K59" s="48"/>
      <c r="L59" s="48"/>
      <c r="O59" s="44"/>
    </row>
    <row r="60" ht="50" customHeight="1" spans="1:22">
      <c r="A60" s="70" t="s">
        <v>7</v>
      </c>
      <c r="B60" s="71" t="s">
        <v>8</v>
      </c>
      <c r="C60" s="72" t="s">
        <v>9</v>
      </c>
      <c r="D60" s="73" t="s">
        <v>10</v>
      </c>
      <c r="E60" s="71" t="s">
        <v>11</v>
      </c>
      <c r="F60" s="74" t="s">
        <v>54</v>
      </c>
      <c r="G60" s="75"/>
      <c r="H60" s="75"/>
      <c r="I60" s="75"/>
      <c r="J60" s="75"/>
      <c r="K60" s="75"/>
      <c r="L60" s="97"/>
      <c r="M60" s="98" t="s">
        <v>13</v>
      </c>
      <c r="N60" s="78"/>
      <c r="O60" s="76"/>
      <c r="P60" s="99" t="s">
        <v>14</v>
      </c>
      <c r="Q60" s="107"/>
      <c r="R60" s="108"/>
      <c r="S60" s="71" t="s">
        <v>15</v>
      </c>
      <c r="T60" s="71" t="s">
        <v>16</v>
      </c>
      <c r="U60" s="71" t="s">
        <v>17</v>
      </c>
      <c r="V60" s="71" t="s">
        <v>18</v>
      </c>
    </row>
    <row r="61" ht="65" customHeight="1" spans="1:22">
      <c r="A61" s="70"/>
      <c r="B61" s="71"/>
      <c r="C61" s="76" t="s">
        <v>19</v>
      </c>
      <c r="D61" s="77" t="s">
        <v>20</v>
      </c>
      <c r="E61" s="78" t="s">
        <v>21</v>
      </c>
      <c r="F61" s="78" t="s">
        <v>22</v>
      </c>
      <c r="G61" s="72" t="s">
        <v>23</v>
      </c>
      <c r="H61" s="72" t="s">
        <v>24</v>
      </c>
      <c r="I61" s="72" t="s">
        <v>25</v>
      </c>
      <c r="J61" s="72" t="s">
        <v>26</v>
      </c>
      <c r="K61" s="72" t="s">
        <v>27</v>
      </c>
      <c r="L61" s="72" t="s">
        <v>28</v>
      </c>
      <c r="M61" s="100" t="s">
        <v>29</v>
      </c>
      <c r="N61" s="70" t="s">
        <v>30</v>
      </c>
      <c r="O61" s="76" t="s">
        <v>31</v>
      </c>
      <c r="P61" s="71" t="s">
        <v>32</v>
      </c>
      <c r="Q61" s="71" t="s">
        <v>33</v>
      </c>
      <c r="R61" s="71" t="s">
        <v>34</v>
      </c>
      <c r="S61" s="78" t="s">
        <v>35</v>
      </c>
      <c r="T61" s="78" t="s">
        <v>35</v>
      </c>
      <c r="U61" s="78" t="s">
        <v>35</v>
      </c>
      <c r="V61" s="78" t="s">
        <v>35</v>
      </c>
    </row>
    <row r="62" ht="25" customHeight="1" spans="1:22">
      <c r="A62" s="79">
        <v>1647437</v>
      </c>
      <c r="B62" s="79" t="s">
        <v>36</v>
      </c>
      <c r="C62" s="72" t="s">
        <v>40</v>
      </c>
      <c r="D62" s="80">
        <v>26</v>
      </c>
      <c r="E62" s="79" t="s">
        <v>38</v>
      </c>
      <c r="F62" s="79">
        <v>0</v>
      </c>
      <c r="G62" s="79">
        <v>1</v>
      </c>
      <c r="H62" s="79">
        <v>2</v>
      </c>
      <c r="I62" s="79">
        <v>3</v>
      </c>
      <c r="J62" s="79">
        <v>2</v>
      </c>
      <c r="K62" s="79">
        <v>1</v>
      </c>
      <c r="L62" s="79">
        <v>1</v>
      </c>
      <c r="M62" s="101">
        <f t="shared" ref="M62:M65" si="10">SUM(F62:L62)</f>
        <v>10</v>
      </c>
      <c r="N62" s="83">
        <v>3</v>
      </c>
      <c r="O62" s="76">
        <f t="shared" ref="O62:O65" si="11">M62*N62*D62</f>
        <v>780</v>
      </c>
      <c r="P62" s="102">
        <v>0.6</v>
      </c>
      <c r="Q62" s="102">
        <v>0.4</v>
      </c>
      <c r="R62" s="102">
        <v>0.36</v>
      </c>
      <c r="S62" s="79">
        <v>17.6</v>
      </c>
      <c r="T62" s="102">
        <f t="shared" ref="T62:T65" si="12">S62*D62</f>
        <v>457.6</v>
      </c>
      <c r="U62" s="79">
        <v>16.5</v>
      </c>
      <c r="V62" s="102">
        <f t="shared" ref="V62:V65" si="13">U62*D62</f>
        <v>429</v>
      </c>
    </row>
    <row r="63" ht="25" customHeight="1" spans="1:22">
      <c r="A63" s="79">
        <v>1647437</v>
      </c>
      <c r="B63" s="79" t="s">
        <v>36</v>
      </c>
      <c r="C63" s="72" t="s">
        <v>42</v>
      </c>
      <c r="D63" s="80">
        <v>6</v>
      </c>
      <c r="E63" s="79" t="s">
        <v>38</v>
      </c>
      <c r="F63" s="79">
        <v>0</v>
      </c>
      <c r="G63" s="79">
        <v>1</v>
      </c>
      <c r="H63" s="79">
        <v>2</v>
      </c>
      <c r="I63" s="79">
        <v>3</v>
      </c>
      <c r="J63" s="79">
        <v>2</v>
      </c>
      <c r="K63" s="79">
        <v>1</v>
      </c>
      <c r="L63" s="79">
        <v>1</v>
      </c>
      <c r="M63" s="101">
        <f t="shared" si="10"/>
        <v>10</v>
      </c>
      <c r="N63" s="83">
        <v>2</v>
      </c>
      <c r="O63" s="76">
        <f t="shared" si="11"/>
        <v>120</v>
      </c>
      <c r="P63" s="102">
        <v>0.6</v>
      </c>
      <c r="Q63" s="102">
        <v>0.4</v>
      </c>
      <c r="R63" s="102">
        <v>0.25</v>
      </c>
      <c r="S63" s="79">
        <v>11.9</v>
      </c>
      <c r="T63" s="102">
        <f t="shared" si="12"/>
        <v>71.4</v>
      </c>
      <c r="U63" s="79">
        <v>11</v>
      </c>
      <c r="V63" s="102">
        <f t="shared" si="13"/>
        <v>66</v>
      </c>
    </row>
    <row r="64" ht="25" customHeight="1" spans="1:22">
      <c r="A64" s="79">
        <v>1647437</v>
      </c>
      <c r="B64" s="79" t="s">
        <v>36</v>
      </c>
      <c r="C64" s="72" t="s">
        <v>40</v>
      </c>
      <c r="D64" s="80">
        <v>26</v>
      </c>
      <c r="E64" s="79" t="s">
        <v>41</v>
      </c>
      <c r="F64" s="79">
        <v>0</v>
      </c>
      <c r="G64" s="79">
        <v>1</v>
      </c>
      <c r="H64" s="79">
        <v>2</v>
      </c>
      <c r="I64" s="79">
        <v>3</v>
      </c>
      <c r="J64" s="79">
        <v>2</v>
      </c>
      <c r="K64" s="79">
        <v>1</v>
      </c>
      <c r="L64" s="79">
        <v>1</v>
      </c>
      <c r="M64" s="101">
        <f t="shared" si="10"/>
        <v>10</v>
      </c>
      <c r="N64" s="83">
        <v>3</v>
      </c>
      <c r="O64" s="76">
        <f t="shared" si="11"/>
        <v>780</v>
      </c>
      <c r="P64" s="102">
        <v>0.6</v>
      </c>
      <c r="Q64" s="102">
        <v>0.4</v>
      </c>
      <c r="R64" s="102">
        <v>0.36</v>
      </c>
      <c r="S64" s="79">
        <v>17.6</v>
      </c>
      <c r="T64" s="102">
        <f t="shared" si="12"/>
        <v>457.6</v>
      </c>
      <c r="U64" s="79">
        <v>16.5</v>
      </c>
      <c r="V64" s="102">
        <f t="shared" si="13"/>
        <v>429</v>
      </c>
    </row>
    <row r="65" ht="25" customHeight="1" spans="1:22">
      <c r="A65" s="79">
        <v>1647437</v>
      </c>
      <c r="B65" s="79" t="s">
        <v>36</v>
      </c>
      <c r="C65" s="72" t="s">
        <v>42</v>
      </c>
      <c r="D65" s="80">
        <v>6</v>
      </c>
      <c r="E65" s="79" t="s">
        <v>43</v>
      </c>
      <c r="F65" s="79">
        <v>0</v>
      </c>
      <c r="G65" s="79">
        <v>1</v>
      </c>
      <c r="H65" s="79">
        <v>2</v>
      </c>
      <c r="I65" s="79">
        <v>3</v>
      </c>
      <c r="J65" s="79">
        <v>2</v>
      </c>
      <c r="K65" s="79">
        <v>1</v>
      </c>
      <c r="L65" s="79">
        <v>1</v>
      </c>
      <c r="M65" s="101">
        <f t="shared" si="10"/>
        <v>10</v>
      </c>
      <c r="N65" s="83">
        <v>2</v>
      </c>
      <c r="O65" s="76">
        <f t="shared" si="11"/>
        <v>120</v>
      </c>
      <c r="P65" s="102">
        <v>0.6</v>
      </c>
      <c r="Q65" s="102">
        <v>0.4</v>
      </c>
      <c r="R65" s="102">
        <v>0.25</v>
      </c>
      <c r="S65" s="79">
        <v>11.9</v>
      </c>
      <c r="T65" s="102">
        <f t="shared" si="12"/>
        <v>71.4</v>
      </c>
      <c r="U65" s="79">
        <v>11</v>
      </c>
      <c r="V65" s="102">
        <f t="shared" si="13"/>
        <v>66</v>
      </c>
    </row>
    <row r="66" ht="25" customHeight="1" spans="1:22">
      <c r="A66" s="81" t="s">
        <v>44</v>
      </c>
      <c r="B66" s="67"/>
      <c r="C66" s="68"/>
      <c r="D66" s="82">
        <f>SUM(D62:D65)</f>
        <v>64</v>
      </c>
      <c r="E66" s="67"/>
      <c r="F66" s="67"/>
      <c r="G66" s="67"/>
      <c r="H66" s="67"/>
      <c r="I66" s="67"/>
      <c r="J66" s="67"/>
      <c r="K66" s="67"/>
      <c r="L66" s="67"/>
      <c r="M66" s="95"/>
      <c r="N66" s="67"/>
      <c r="O66" s="103">
        <f>SUM(O62:O65)</f>
        <v>1800</v>
      </c>
      <c r="P66" s="67"/>
      <c r="Q66" s="67"/>
      <c r="R66" s="67"/>
      <c r="S66" s="109"/>
      <c r="T66" s="81">
        <f>SUM(T62:T65)</f>
        <v>1058</v>
      </c>
      <c r="U66" s="78"/>
      <c r="V66" s="81">
        <f>SUM(V62:V65)</f>
        <v>990</v>
      </c>
    </row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</sheetData>
  <mergeCells count="71">
    <mergeCell ref="A1:U1"/>
    <mergeCell ref="A2:U2"/>
    <mergeCell ref="A3:U3"/>
    <mergeCell ref="A5:U5"/>
    <mergeCell ref="B7:E7"/>
    <mergeCell ref="A8:O8"/>
    <mergeCell ref="P8:V8"/>
    <mergeCell ref="F9:L9"/>
    <mergeCell ref="M9:O9"/>
    <mergeCell ref="P9:R9"/>
    <mergeCell ref="B15:C15"/>
    <mergeCell ref="E15:N15"/>
    <mergeCell ref="P15:R15"/>
    <mergeCell ref="F17:L17"/>
    <mergeCell ref="M17:O17"/>
    <mergeCell ref="P17:R17"/>
    <mergeCell ref="B23:C23"/>
    <mergeCell ref="E23:N23"/>
    <mergeCell ref="P23:R23"/>
    <mergeCell ref="F25:L25"/>
    <mergeCell ref="M25:O25"/>
    <mergeCell ref="P25:R25"/>
    <mergeCell ref="B30:C30"/>
    <mergeCell ref="E30:N30"/>
    <mergeCell ref="P30:R30"/>
    <mergeCell ref="F32:L32"/>
    <mergeCell ref="M32:O32"/>
    <mergeCell ref="P32:R32"/>
    <mergeCell ref="B38:C38"/>
    <mergeCell ref="E38:N38"/>
    <mergeCell ref="P38:R38"/>
    <mergeCell ref="F40:L40"/>
    <mergeCell ref="M40:O40"/>
    <mergeCell ref="P40:R40"/>
    <mergeCell ref="B45:C45"/>
    <mergeCell ref="E45:N45"/>
    <mergeCell ref="P45:R45"/>
    <mergeCell ref="F47:L47"/>
    <mergeCell ref="M47:O47"/>
    <mergeCell ref="P47:R47"/>
    <mergeCell ref="B52:C52"/>
    <mergeCell ref="E52:N52"/>
    <mergeCell ref="P52:R52"/>
    <mergeCell ref="F54:L54"/>
    <mergeCell ref="M54:O54"/>
    <mergeCell ref="P54:R54"/>
    <mergeCell ref="B58:C58"/>
    <mergeCell ref="E58:N58"/>
    <mergeCell ref="P58:R58"/>
    <mergeCell ref="F60:L60"/>
    <mergeCell ref="M60:O60"/>
    <mergeCell ref="P60:R60"/>
    <mergeCell ref="B66:C66"/>
    <mergeCell ref="E66:N66"/>
    <mergeCell ref="P66:R66"/>
    <mergeCell ref="A9:A10"/>
    <mergeCell ref="A17:A18"/>
    <mergeCell ref="A25:A26"/>
    <mergeCell ref="A32:A33"/>
    <mergeCell ref="A40:A41"/>
    <mergeCell ref="A47:A48"/>
    <mergeCell ref="A54:A55"/>
    <mergeCell ref="A60:A61"/>
    <mergeCell ref="B9:B10"/>
    <mergeCell ref="B17:B18"/>
    <mergeCell ref="B25:B26"/>
    <mergeCell ref="B32:B33"/>
    <mergeCell ref="B40:B41"/>
    <mergeCell ref="B47:B48"/>
    <mergeCell ref="B54:B55"/>
    <mergeCell ref="B60:B61"/>
  </mergeCells>
  <pageMargins left="0.550694444444444" right="0.0381944444444444" top="0.118055555555556" bottom="0" header="0.5" footer="0.5"/>
  <pageSetup paperSize="9" scale="58" orientation="landscape"/>
  <headerFooter/>
  <ignoredErrors>
    <ignoredError sqref="A67:Y99 W60:Y66 A59:Y59 W54:Y58 A53:Y53 X47:Y52 A46:Y46 X40:Y45 A39:Y39 X32:Y38 A31:Y31 X25:Y30 A18:Y18 A19:C22 E19:Y22 A23:Y24 G17:Y17 A17:E17 A1:Y10 A11:C14 E11:Y14 A15:Y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1"/>
  <sheetViews>
    <sheetView workbookViewId="0">
      <selection activeCell="G9" sqref="G9"/>
    </sheetView>
  </sheetViews>
  <sheetFormatPr defaultColWidth="9.14545454545454" defaultRowHeight="17.5"/>
  <cols>
    <col min="1" max="1" width="18" style="3" customWidth="1"/>
    <col min="2" max="2" width="16.6636363636364" style="4" customWidth="1"/>
    <col min="3" max="3" width="28.8090909090909" style="4" customWidth="1"/>
    <col min="4" max="4" width="29" style="4" customWidth="1"/>
    <col min="5" max="11" width="9.14545454545454" style="4" customWidth="1"/>
    <col min="12" max="12" width="10.8545454545455" style="4" customWidth="1"/>
    <col min="13" max="13" width="11" style="4" customWidth="1"/>
    <col min="14" max="17" width="10.7181818181818" style="2" customWidth="1"/>
    <col min="18" max="18" width="10.7181818181818" style="5" customWidth="1"/>
    <col min="19" max="20" width="10.7181818181818" style="2" customWidth="1"/>
    <col min="21" max="21" width="10.7181818181818" style="5" customWidth="1"/>
    <col min="22" max="22" width="10.7181818181818" style="2" customWidth="1"/>
    <col min="23" max="16384" width="9.14545454545454" style="4"/>
  </cols>
  <sheetData>
    <row r="1" spans="1:21">
      <c r="A1" s="6" t="s">
        <v>36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30"/>
      <c r="S1" s="7"/>
      <c r="T1" s="7"/>
      <c r="U1" s="30"/>
    </row>
    <row r="2" ht="15" customHeight="1" spans="1:2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30"/>
      <c r="S2" s="7"/>
      <c r="T2" s="7"/>
      <c r="U2" s="30"/>
    </row>
    <row r="3" s="1" customFormat="1" ht="40" customHeight="1" spans="1:22">
      <c r="A3" s="8" t="s">
        <v>55</v>
      </c>
      <c r="B3" s="8" t="s">
        <v>56</v>
      </c>
      <c r="C3" s="8" t="s">
        <v>57</v>
      </c>
      <c r="D3" s="8" t="s">
        <v>58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59</v>
      </c>
      <c r="K3" s="8" t="s">
        <v>28</v>
      </c>
      <c r="L3" s="8" t="s">
        <v>60</v>
      </c>
      <c r="M3" s="8" t="s">
        <v>61</v>
      </c>
      <c r="N3" s="8" t="s">
        <v>62</v>
      </c>
      <c r="O3" s="8" t="s">
        <v>63</v>
      </c>
      <c r="P3" s="23" t="s">
        <v>64</v>
      </c>
      <c r="Q3" s="31"/>
      <c r="R3" s="32"/>
      <c r="S3" s="31" t="s">
        <v>65</v>
      </c>
      <c r="T3" s="31"/>
      <c r="U3" s="33"/>
      <c r="V3" s="34" t="s">
        <v>66</v>
      </c>
    </row>
    <row r="4" s="1" customFormat="1" ht="40" customHeight="1" spans="1:2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24" t="s">
        <v>67</v>
      </c>
      <c r="Q4" s="35"/>
      <c r="R4" s="36"/>
      <c r="S4" s="24" t="s">
        <v>68</v>
      </c>
      <c r="T4" s="35"/>
      <c r="U4" s="37"/>
      <c r="V4" s="38"/>
    </row>
    <row r="5" s="2" customFormat="1" ht="30" customHeight="1" spans="1:24">
      <c r="A5" s="10" t="s">
        <v>69</v>
      </c>
      <c r="B5" s="11" t="s">
        <v>70</v>
      </c>
      <c r="C5" s="12" t="s">
        <v>71</v>
      </c>
      <c r="D5" s="11" t="s">
        <v>72</v>
      </c>
      <c r="E5" s="13">
        <v>31</v>
      </c>
      <c r="F5" s="13">
        <v>62</v>
      </c>
      <c r="G5" s="13">
        <v>93</v>
      </c>
      <c r="H5" s="13">
        <v>62</v>
      </c>
      <c r="I5" s="13">
        <v>31</v>
      </c>
      <c r="J5" s="17"/>
      <c r="K5" s="17"/>
      <c r="L5" s="13">
        <v>279</v>
      </c>
      <c r="M5" s="13">
        <v>639</v>
      </c>
      <c r="N5" s="25">
        <v>9</v>
      </c>
      <c r="O5" s="26">
        <f>L5/N5</f>
        <v>31</v>
      </c>
      <c r="P5" s="27">
        <v>3</v>
      </c>
      <c r="Q5" s="39">
        <f>N5*P5</f>
        <v>27</v>
      </c>
      <c r="R5" s="40">
        <v>9</v>
      </c>
      <c r="S5" s="39">
        <v>2</v>
      </c>
      <c r="T5" s="39">
        <f>N5*S5</f>
        <v>18</v>
      </c>
      <c r="U5" s="41">
        <v>2</v>
      </c>
      <c r="V5" s="39">
        <f>(Q5*R5)+(T5*U5)</f>
        <v>279</v>
      </c>
      <c r="X5" s="2">
        <f>L5-V5</f>
        <v>0</v>
      </c>
    </row>
    <row r="6" s="2" customFormat="1" ht="30" customHeight="1" spans="1:24">
      <c r="A6" s="14"/>
      <c r="B6" s="15"/>
      <c r="C6" s="12" t="s">
        <v>71</v>
      </c>
      <c r="D6" s="11" t="s">
        <v>73</v>
      </c>
      <c r="E6" s="13">
        <v>40</v>
      </c>
      <c r="F6" s="13">
        <v>80</v>
      </c>
      <c r="G6" s="13">
        <v>120</v>
      </c>
      <c r="H6" s="13">
        <v>80</v>
      </c>
      <c r="I6" s="13">
        <v>40</v>
      </c>
      <c r="J6" s="17"/>
      <c r="K6" s="17"/>
      <c r="L6" s="13">
        <v>360</v>
      </c>
      <c r="M6" s="28"/>
      <c r="N6" s="25">
        <v>9</v>
      </c>
      <c r="O6" s="26">
        <f t="shared" ref="O6:O20" si="0">L6/N6</f>
        <v>40</v>
      </c>
      <c r="P6" s="27">
        <v>3</v>
      </c>
      <c r="Q6" s="39">
        <f t="shared" ref="Q6:Q20" si="1">N6*P6</f>
        <v>27</v>
      </c>
      <c r="R6" s="40">
        <v>12</v>
      </c>
      <c r="S6" s="39">
        <v>2</v>
      </c>
      <c r="T6" s="39">
        <f t="shared" ref="T6:T20" si="2">N6*S6</f>
        <v>18</v>
      </c>
      <c r="U6" s="41">
        <v>2</v>
      </c>
      <c r="V6" s="39">
        <f t="shared" ref="V6:V20" si="3">(Q6*R6)+(T6*U6)</f>
        <v>360</v>
      </c>
      <c r="X6" s="2">
        <f t="shared" ref="X6:X20" si="4">L6-V6</f>
        <v>0</v>
      </c>
    </row>
    <row r="7" s="2" customFormat="1" ht="30" customHeight="1" spans="1:24">
      <c r="A7" s="16" t="s">
        <v>74</v>
      </c>
      <c r="B7" s="11" t="s">
        <v>70</v>
      </c>
      <c r="C7" s="11" t="s">
        <v>75</v>
      </c>
      <c r="D7" s="11" t="s">
        <v>72</v>
      </c>
      <c r="E7" s="17"/>
      <c r="F7" s="13">
        <v>8</v>
      </c>
      <c r="G7" s="13">
        <v>24</v>
      </c>
      <c r="H7" s="13">
        <v>24</v>
      </c>
      <c r="I7" s="13">
        <v>16</v>
      </c>
      <c r="J7" s="13">
        <v>8</v>
      </c>
      <c r="K7" s="17"/>
      <c r="L7" s="13">
        <v>80</v>
      </c>
      <c r="M7" s="13">
        <v>160</v>
      </c>
      <c r="N7" s="25">
        <v>10</v>
      </c>
      <c r="O7" s="26">
        <f t="shared" si="0"/>
        <v>8</v>
      </c>
      <c r="P7" s="27">
        <v>3</v>
      </c>
      <c r="Q7" s="39">
        <f t="shared" si="1"/>
        <v>30</v>
      </c>
      <c r="R7" s="40">
        <v>2</v>
      </c>
      <c r="S7" s="39">
        <v>2</v>
      </c>
      <c r="T7" s="39">
        <f t="shared" si="2"/>
        <v>20</v>
      </c>
      <c r="U7" s="41">
        <v>1</v>
      </c>
      <c r="V7" s="39">
        <f t="shared" si="3"/>
        <v>80</v>
      </c>
      <c r="X7" s="2">
        <f t="shared" si="4"/>
        <v>0</v>
      </c>
    </row>
    <row r="8" s="2" customFormat="1" ht="30" customHeight="1" spans="1:24">
      <c r="A8" s="18"/>
      <c r="B8" s="15"/>
      <c r="C8" s="11" t="s">
        <v>75</v>
      </c>
      <c r="D8" s="11" t="s">
        <v>73</v>
      </c>
      <c r="E8" s="17"/>
      <c r="F8" s="13">
        <v>8</v>
      </c>
      <c r="G8" s="13">
        <v>24</v>
      </c>
      <c r="H8" s="13">
        <v>24</v>
      </c>
      <c r="I8" s="13">
        <v>16</v>
      </c>
      <c r="J8" s="13">
        <v>8</v>
      </c>
      <c r="K8" s="17"/>
      <c r="L8" s="13">
        <v>80</v>
      </c>
      <c r="M8" s="28"/>
      <c r="N8" s="25">
        <v>10</v>
      </c>
      <c r="O8" s="26">
        <f t="shared" si="0"/>
        <v>8</v>
      </c>
      <c r="P8" s="27">
        <v>3</v>
      </c>
      <c r="Q8" s="39">
        <f t="shared" si="1"/>
        <v>30</v>
      </c>
      <c r="R8" s="40">
        <v>2</v>
      </c>
      <c r="S8" s="39">
        <v>2</v>
      </c>
      <c r="T8" s="39">
        <f t="shared" si="2"/>
        <v>20</v>
      </c>
      <c r="U8" s="41">
        <v>1</v>
      </c>
      <c r="V8" s="39">
        <f t="shared" si="3"/>
        <v>80</v>
      </c>
      <c r="X8" s="2">
        <f t="shared" si="4"/>
        <v>0</v>
      </c>
    </row>
    <row r="9" s="2" customFormat="1" ht="30" customHeight="1" spans="1:24">
      <c r="A9" s="16" t="s">
        <v>76</v>
      </c>
      <c r="B9" s="11" t="s">
        <v>70</v>
      </c>
      <c r="C9" s="11" t="s">
        <v>75</v>
      </c>
      <c r="D9" s="11" t="s">
        <v>72</v>
      </c>
      <c r="E9" s="17"/>
      <c r="F9" s="13">
        <v>11</v>
      </c>
      <c r="G9" s="13">
        <v>33</v>
      </c>
      <c r="H9" s="13">
        <v>33</v>
      </c>
      <c r="I9" s="13">
        <v>22</v>
      </c>
      <c r="J9" s="13">
        <v>11</v>
      </c>
      <c r="K9" s="17"/>
      <c r="L9" s="13">
        <v>110</v>
      </c>
      <c r="M9" s="13">
        <v>230</v>
      </c>
      <c r="N9" s="25">
        <v>10</v>
      </c>
      <c r="O9" s="26">
        <f t="shared" si="0"/>
        <v>11</v>
      </c>
      <c r="P9" s="27">
        <v>3</v>
      </c>
      <c r="Q9" s="39">
        <f t="shared" si="1"/>
        <v>30</v>
      </c>
      <c r="R9" s="40">
        <v>3</v>
      </c>
      <c r="S9" s="39">
        <v>2</v>
      </c>
      <c r="T9" s="39">
        <f t="shared" si="2"/>
        <v>20</v>
      </c>
      <c r="U9" s="41">
        <v>1</v>
      </c>
      <c r="V9" s="39">
        <f t="shared" si="3"/>
        <v>110</v>
      </c>
      <c r="X9" s="2">
        <f t="shared" si="4"/>
        <v>0</v>
      </c>
    </row>
    <row r="10" s="2" customFormat="1" ht="30" customHeight="1" spans="1:24">
      <c r="A10" s="18"/>
      <c r="B10" s="15"/>
      <c r="C10" s="11" t="s">
        <v>75</v>
      </c>
      <c r="D10" s="11" t="s">
        <v>73</v>
      </c>
      <c r="E10" s="17"/>
      <c r="F10" s="13">
        <v>12</v>
      </c>
      <c r="G10" s="13">
        <v>36</v>
      </c>
      <c r="H10" s="13">
        <v>36</v>
      </c>
      <c r="I10" s="13">
        <v>24</v>
      </c>
      <c r="J10" s="13">
        <v>12</v>
      </c>
      <c r="K10" s="17"/>
      <c r="L10" s="13">
        <v>120</v>
      </c>
      <c r="M10" s="28"/>
      <c r="N10" s="25">
        <v>10</v>
      </c>
      <c r="O10" s="26">
        <f t="shared" si="0"/>
        <v>12</v>
      </c>
      <c r="P10" s="27">
        <v>3</v>
      </c>
      <c r="Q10" s="39">
        <f t="shared" si="1"/>
        <v>30</v>
      </c>
      <c r="R10" s="40">
        <f>L10/Q10</f>
        <v>4</v>
      </c>
      <c r="S10" s="39"/>
      <c r="T10" s="39">
        <f t="shared" si="2"/>
        <v>0</v>
      </c>
      <c r="U10" s="41"/>
      <c r="V10" s="39">
        <f t="shared" si="3"/>
        <v>120</v>
      </c>
      <c r="X10" s="2">
        <f t="shared" si="4"/>
        <v>0</v>
      </c>
    </row>
    <row r="11" s="2" customFormat="1" ht="30" customHeight="1" spans="1:24">
      <c r="A11" s="16" t="s">
        <v>77</v>
      </c>
      <c r="B11" s="11" t="s">
        <v>70</v>
      </c>
      <c r="C11" s="19" t="s">
        <v>75</v>
      </c>
      <c r="D11" s="11" t="s">
        <v>72</v>
      </c>
      <c r="E11" s="17"/>
      <c r="F11" s="13">
        <v>10</v>
      </c>
      <c r="G11" s="13">
        <v>30</v>
      </c>
      <c r="H11" s="13">
        <v>30</v>
      </c>
      <c r="I11" s="13">
        <v>20</v>
      </c>
      <c r="J11" s="13">
        <v>10</v>
      </c>
      <c r="K11" s="17"/>
      <c r="L11" s="13">
        <v>100</v>
      </c>
      <c r="M11" s="13">
        <v>200</v>
      </c>
      <c r="N11" s="25">
        <v>10</v>
      </c>
      <c r="O11" s="26">
        <f t="shared" si="0"/>
        <v>10</v>
      </c>
      <c r="P11" s="27">
        <v>3</v>
      </c>
      <c r="Q11" s="39">
        <f t="shared" si="1"/>
        <v>30</v>
      </c>
      <c r="R11" s="40">
        <v>2</v>
      </c>
      <c r="S11" s="39">
        <v>2</v>
      </c>
      <c r="T11" s="39">
        <f t="shared" si="2"/>
        <v>20</v>
      </c>
      <c r="U11" s="41">
        <v>2</v>
      </c>
      <c r="V11" s="39">
        <f t="shared" si="3"/>
        <v>100</v>
      </c>
      <c r="X11" s="2">
        <f t="shared" si="4"/>
        <v>0</v>
      </c>
    </row>
    <row r="12" s="2" customFormat="1" ht="30" customHeight="1" spans="1:24">
      <c r="A12" s="18"/>
      <c r="B12" s="15"/>
      <c r="C12" s="11" t="s">
        <v>75</v>
      </c>
      <c r="D12" s="11" t="s">
        <v>73</v>
      </c>
      <c r="E12" s="17"/>
      <c r="F12" s="13">
        <v>10</v>
      </c>
      <c r="G12" s="13">
        <v>30</v>
      </c>
      <c r="H12" s="13">
        <v>30</v>
      </c>
      <c r="I12" s="13">
        <v>20</v>
      </c>
      <c r="J12" s="13">
        <v>10</v>
      </c>
      <c r="K12" s="17"/>
      <c r="L12" s="13">
        <v>100</v>
      </c>
      <c r="M12" s="28"/>
      <c r="N12" s="25">
        <v>10</v>
      </c>
      <c r="O12" s="26">
        <f t="shared" si="0"/>
        <v>10</v>
      </c>
      <c r="P12" s="27">
        <v>3</v>
      </c>
      <c r="Q12" s="39">
        <f t="shared" si="1"/>
        <v>30</v>
      </c>
      <c r="R12" s="40">
        <v>2</v>
      </c>
      <c r="S12" s="39">
        <v>2</v>
      </c>
      <c r="T12" s="39">
        <f t="shared" si="2"/>
        <v>20</v>
      </c>
      <c r="U12" s="41">
        <v>2</v>
      </c>
      <c r="V12" s="39">
        <f t="shared" si="3"/>
        <v>100</v>
      </c>
      <c r="X12" s="2">
        <f t="shared" si="4"/>
        <v>0</v>
      </c>
    </row>
    <row r="13" s="2" customFormat="1" ht="30" customHeight="1" spans="1:24">
      <c r="A13" s="16" t="s">
        <v>78</v>
      </c>
      <c r="B13" s="11" t="s">
        <v>70</v>
      </c>
      <c r="C13" s="11" t="s">
        <v>75</v>
      </c>
      <c r="D13" s="11" t="s">
        <v>72</v>
      </c>
      <c r="E13" s="17"/>
      <c r="F13" s="13">
        <v>18</v>
      </c>
      <c r="G13" s="13">
        <v>54</v>
      </c>
      <c r="H13" s="13">
        <v>54</v>
      </c>
      <c r="I13" s="13">
        <v>36</v>
      </c>
      <c r="J13" s="13">
        <v>18</v>
      </c>
      <c r="K13" s="17"/>
      <c r="L13" s="13">
        <v>180</v>
      </c>
      <c r="M13" s="13">
        <v>350</v>
      </c>
      <c r="N13" s="25">
        <v>10</v>
      </c>
      <c r="O13" s="26">
        <f t="shared" si="0"/>
        <v>18</v>
      </c>
      <c r="P13" s="27">
        <v>3</v>
      </c>
      <c r="Q13" s="39">
        <f t="shared" si="1"/>
        <v>30</v>
      </c>
      <c r="R13" s="40">
        <v>6</v>
      </c>
      <c r="S13" s="39"/>
      <c r="T13" s="39">
        <f t="shared" si="2"/>
        <v>0</v>
      </c>
      <c r="U13" s="41"/>
      <c r="V13" s="39">
        <f t="shared" si="3"/>
        <v>180</v>
      </c>
      <c r="X13" s="2">
        <f t="shared" si="4"/>
        <v>0</v>
      </c>
    </row>
    <row r="14" s="2" customFormat="1" ht="30" customHeight="1" spans="1:24">
      <c r="A14" s="18"/>
      <c r="B14" s="15"/>
      <c r="C14" s="11" t="s">
        <v>75</v>
      </c>
      <c r="D14" s="11" t="s">
        <v>73</v>
      </c>
      <c r="E14" s="17"/>
      <c r="F14" s="13">
        <v>17</v>
      </c>
      <c r="G14" s="13">
        <v>51</v>
      </c>
      <c r="H14" s="13">
        <v>51</v>
      </c>
      <c r="I14" s="13">
        <v>34</v>
      </c>
      <c r="J14" s="13">
        <v>17</v>
      </c>
      <c r="K14" s="17"/>
      <c r="L14" s="13">
        <v>170</v>
      </c>
      <c r="M14" s="28"/>
      <c r="N14" s="25">
        <v>10</v>
      </c>
      <c r="O14" s="26">
        <f t="shared" si="0"/>
        <v>17</v>
      </c>
      <c r="P14" s="27">
        <v>3</v>
      </c>
      <c r="Q14" s="39">
        <f t="shared" si="1"/>
        <v>30</v>
      </c>
      <c r="R14" s="40">
        <v>5</v>
      </c>
      <c r="S14" s="39">
        <v>2</v>
      </c>
      <c r="T14" s="39">
        <f t="shared" si="2"/>
        <v>20</v>
      </c>
      <c r="U14" s="41">
        <v>1</v>
      </c>
      <c r="V14" s="39">
        <f t="shared" si="3"/>
        <v>170</v>
      </c>
      <c r="X14" s="2">
        <f t="shared" si="4"/>
        <v>0</v>
      </c>
    </row>
    <row r="15" s="2" customFormat="1" ht="30" customHeight="1" spans="1:24">
      <c r="A15" s="16" t="s">
        <v>79</v>
      </c>
      <c r="B15" s="11" t="s">
        <v>70</v>
      </c>
      <c r="C15" s="11" t="s">
        <v>75</v>
      </c>
      <c r="D15" s="11" t="s">
        <v>72</v>
      </c>
      <c r="E15" s="17"/>
      <c r="F15" s="13">
        <v>27</v>
      </c>
      <c r="G15" s="13">
        <v>81</v>
      </c>
      <c r="H15" s="13">
        <v>81</v>
      </c>
      <c r="I15" s="13">
        <v>54</v>
      </c>
      <c r="J15" s="13">
        <v>27</v>
      </c>
      <c r="K15" s="17"/>
      <c r="L15" s="13">
        <v>270</v>
      </c>
      <c r="M15" s="13">
        <v>590</v>
      </c>
      <c r="N15" s="25">
        <v>10</v>
      </c>
      <c r="O15" s="26">
        <f t="shared" si="0"/>
        <v>27</v>
      </c>
      <c r="P15" s="27">
        <v>3</v>
      </c>
      <c r="Q15" s="39">
        <f t="shared" si="1"/>
        <v>30</v>
      </c>
      <c r="R15" s="40">
        <v>9</v>
      </c>
      <c r="S15" s="39"/>
      <c r="T15" s="39">
        <f t="shared" si="2"/>
        <v>0</v>
      </c>
      <c r="U15" s="41"/>
      <c r="V15" s="39">
        <f t="shared" si="3"/>
        <v>270</v>
      </c>
      <c r="X15" s="2">
        <f t="shared" si="4"/>
        <v>0</v>
      </c>
    </row>
    <row r="16" s="2" customFormat="1" ht="30" customHeight="1" spans="1:24">
      <c r="A16" s="18"/>
      <c r="B16" s="15"/>
      <c r="C16" s="11" t="s">
        <v>75</v>
      </c>
      <c r="D16" s="11" t="s">
        <v>73</v>
      </c>
      <c r="E16" s="17"/>
      <c r="F16" s="13">
        <v>32</v>
      </c>
      <c r="G16" s="13">
        <v>96</v>
      </c>
      <c r="H16" s="13">
        <v>96</v>
      </c>
      <c r="I16" s="13">
        <v>64</v>
      </c>
      <c r="J16" s="13">
        <v>32</v>
      </c>
      <c r="K16" s="17"/>
      <c r="L16" s="13">
        <v>320</v>
      </c>
      <c r="M16" s="28"/>
      <c r="N16" s="25">
        <v>10</v>
      </c>
      <c r="O16" s="26">
        <f t="shared" si="0"/>
        <v>32</v>
      </c>
      <c r="P16" s="27">
        <v>3</v>
      </c>
      <c r="Q16" s="39">
        <f t="shared" si="1"/>
        <v>30</v>
      </c>
      <c r="R16" s="40">
        <v>10</v>
      </c>
      <c r="S16" s="39">
        <v>2</v>
      </c>
      <c r="T16" s="39">
        <f t="shared" si="2"/>
        <v>20</v>
      </c>
      <c r="U16" s="41">
        <v>1</v>
      </c>
      <c r="V16" s="39">
        <f t="shared" si="3"/>
        <v>320</v>
      </c>
      <c r="X16" s="2">
        <f t="shared" si="4"/>
        <v>0</v>
      </c>
    </row>
    <row r="17" s="2" customFormat="1" ht="30" customHeight="1" spans="1:24">
      <c r="A17" s="20" t="s">
        <v>80</v>
      </c>
      <c r="B17" s="11" t="s">
        <v>70</v>
      </c>
      <c r="C17" s="11" t="s">
        <v>75</v>
      </c>
      <c r="D17" s="11" t="s">
        <v>72</v>
      </c>
      <c r="E17" s="17"/>
      <c r="F17" s="13">
        <v>30</v>
      </c>
      <c r="G17" s="13">
        <v>90</v>
      </c>
      <c r="H17" s="13">
        <v>90</v>
      </c>
      <c r="I17" s="13">
        <v>60</v>
      </c>
      <c r="J17" s="13">
        <v>30</v>
      </c>
      <c r="K17" s="17"/>
      <c r="L17" s="13">
        <v>300</v>
      </c>
      <c r="M17" s="13">
        <v>600</v>
      </c>
      <c r="N17" s="25">
        <v>10</v>
      </c>
      <c r="O17" s="26">
        <f t="shared" si="0"/>
        <v>30</v>
      </c>
      <c r="P17" s="27">
        <v>3</v>
      </c>
      <c r="Q17" s="39">
        <f t="shared" si="1"/>
        <v>30</v>
      </c>
      <c r="R17" s="40">
        <v>10</v>
      </c>
      <c r="S17" s="39">
        <v>2</v>
      </c>
      <c r="T17" s="39">
        <f t="shared" si="2"/>
        <v>20</v>
      </c>
      <c r="U17" s="41"/>
      <c r="V17" s="39">
        <f t="shared" si="3"/>
        <v>300</v>
      </c>
      <c r="X17" s="2">
        <f t="shared" si="4"/>
        <v>0</v>
      </c>
    </row>
    <row r="18" s="2" customFormat="1" ht="30" customHeight="1" spans="1:24">
      <c r="A18" s="21"/>
      <c r="B18" s="15"/>
      <c r="C18" s="19" t="s">
        <v>75</v>
      </c>
      <c r="D18" s="11" t="s">
        <v>73</v>
      </c>
      <c r="E18" s="17"/>
      <c r="F18" s="13">
        <v>30</v>
      </c>
      <c r="G18" s="13">
        <v>90</v>
      </c>
      <c r="H18" s="13">
        <v>90</v>
      </c>
      <c r="I18" s="13">
        <v>60</v>
      </c>
      <c r="J18" s="13">
        <v>30</v>
      </c>
      <c r="K18" s="17"/>
      <c r="L18" s="13">
        <v>300</v>
      </c>
      <c r="M18" s="28"/>
      <c r="N18" s="25">
        <v>10</v>
      </c>
      <c r="O18" s="26">
        <f t="shared" si="0"/>
        <v>30</v>
      </c>
      <c r="P18" s="27">
        <v>3</v>
      </c>
      <c r="Q18" s="39">
        <f t="shared" si="1"/>
        <v>30</v>
      </c>
      <c r="R18" s="40">
        <v>10</v>
      </c>
      <c r="S18" s="39">
        <v>2</v>
      </c>
      <c r="T18" s="39">
        <f t="shared" si="2"/>
        <v>20</v>
      </c>
      <c r="U18" s="41"/>
      <c r="V18" s="39">
        <f t="shared" si="3"/>
        <v>300</v>
      </c>
      <c r="X18" s="2">
        <f t="shared" si="4"/>
        <v>0</v>
      </c>
    </row>
    <row r="19" s="2" customFormat="1" ht="30" customHeight="1" spans="1:24">
      <c r="A19" s="20" t="s">
        <v>81</v>
      </c>
      <c r="B19" s="11" t="s">
        <v>70</v>
      </c>
      <c r="C19" s="12" t="s">
        <v>82</v>
      </c>
      <c r="D19" s="11" t="s">
        <v>72</v>
      </c>
      <c r="E19" s="17"/>
      <c r="F19" s="13">
        <v>40</v>
      </c>
      <c r="G19" s="13">
        <v>80</v>
      </c>
      <c r="H19" s="13">
        <v>120</v>
      </c>
      <c r="I19" s="13">
        <v>80</v>
      </c>
      <c r="J19" s="13">
        <v>40</v>
      </c>
      <c r="K19" s="13">
        <v>40</v>
      </c>
      <c r="L19" s="13">
        <v>400</v>
      </c>
      <c r="M19" s="13">
        <v>800</v>
      </c>
      <c r="N19" s="25">
        <v>10</v>
      </c>
      <c r="O19" s="26">
        <f t="shared" si="0"/>
        <v>40</v>
      </c>
      <c r="P19" s="27">
        <v>3</v>
      </c>
      <c r="Q19" s="39">
        <f t="shared" si="1"/>
        <v>30</v>
      </c>
      <c r="R19" s="40">
        <v>12</v>
      </c>
      <c r="S19" s="39">
        <v>2</v>
      </c>
      <c r="T19" s="39">
        <f t="shared" si="2"/>
        <v>20</v>
      </c>
      <c r="U19" s="41">
        <v>2</v>
      </c>
      <c r="V19" s="39">
        <f t="shared" si="3"/>
        <v>400</v>
      </c>
      <c r="X19" s="2">
        <f t="shared" si="4"/>
        <v>0</v>
      </c>
    </row>
    <row r="20" s="2" customFormat="1" ht="30" customHeight="1" spans="1:24">
      <c r="A20" s="21"/>
      <c r="B20" s="15"/>
      <c r="C20" s="22" t="s">
        <v>82</v>
      </c>
      <c r="D20" s="11" t="s">
        <v>73</v>
      </c>
      <c r="E20" s="17"/>
      <c r="F20" s="13">
        <v>40</v>
      </c>
      <c r="G20" s="13">
        <v>80</v>
      </c>
      <c r="H20" s="13">
        <v>120</v>
      </c>
      <c r="I20" s="13">
        <v>80</v>
      </c>
      <c r="J20" s="13">
        <v>40</v>
      </c>
      <c r="K20" s="13">
        <v>40</v>
      </c>
      <c r="L20" s="13">
        <v>400</v>
      </c>
      <c r="M20" s="28"/>
      <c r="N20" s="25">
        <v>10</v>
      </c>
      <c r="O20" s="26">
        <f t="shared" si="0"/>
        <v>40</v>
      </c>
      <c r="P20" s="27">
        <v>3</v>
      </c>
      <c r="Q20" s="39">
        <f t="shared" si="1"/>
        <v>30</v>
      </c>
      <c r="R20" s="40">
        <v>12</v>
      </c>
      <c r="S20" s="39">
        <v>2</v>
      </c>
      <c r="T20" s="39">
        <f t="shared" si="2"/>
        <v>20</v>
      </c>
      <c r="U20" s="41">
        <v>2</v>
      </c>
      <c r="V20" s="39">
        <f t="shared" si="3"/>
        <v>400</v>
      </c>
      <c r="X20" s="2">
        <f t="shared" si="4"/>
        <v>0</v>
      </c>
    </row>
    <row r="21" spans="15:21">
      <c r="O21" s="29">
        <f>SUM(O5:O20)</f>
        <v>364</v>
      </c>
      <c r="R21" s="5">
        <f>SUM(R5:R20)</f>
        <v>110</v>
      </c>
      <c r="U21" s="5">
        <f>SUM(U5:U20)</f>
        <v>17</v>
      </c>
    </row>
  </sheetData>
  <autoFilter xmlns:etc="http://www.wps.cn/officeDocument/2017/etCustomData" ref="A1:U21" etc:filterBottomFollowUsedRange="0">
    <extLst/>
  </autoFilter>
  <mergeCells count="45">
    <mergeCell ref="P3:R3"/>
    <mergeCell ref="S3:U3"/>
    <mergeCell ref="P4:R4"/>
    <mergeCell ref="S4:U4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M5:M6"/>
    <mergeCell ref="M7:M8"/>
    <mergeCell ref="M9:M10"/>
    <mergeCell ref="M11:M12"/>
    <mergeCell ref="M13:M14"/>
    <mergeCell ref="M15:M16"/>
    <mergeCell ref="M17:M18"/>
    <mergeCell ref="M19:M20"/>
    <mergeCell ref="N3:N4"/>
    <mergeCell ref="O3:O4"/>
    <mergeCell ref="V3:V4"/>
    <mergeCell ref="A1:U2"/>
  </mergeCells>
  <pageMargins left="0.75" right="0.75" top="1" bottom="1" header="0.5" footer="0.5"/>
  <pageSetup paperSize="9" scale="4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2025-07-24T09:43:30Z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6A35DB4FD67B45F2A908FD8828DD0D1B_13</vt:lpwstr>
  </property>
  <property fmtid="{D5CDD505-2E9C-101B-9397-08002B2CF9AE}" pid="3" name="KSOProductBuildVer">
    <vt:lpwstr>2052-12.1.0.21915</vt:lpwstr>
  </property>
</Properties>
</file>