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Print_Area" localSheetId="0">'Sheet1 (2)'!$A$1:$R$43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<sst xmlns="http://schemas.openxmlformats.org/spreadsheetml/2006/main" count="94" uniqueCount="54">
  <si>
    <t>申购合同</t>
  </si>
  <si>
    <t>供方：上海汭洐</t>
  </si>
  <si>
    <t>合同标号：</t>
  </si>
  <si>
    <t>WSJ20250819-1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</si>
  <si>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</si>
  <si>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</si>
  <si>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</si>
  <si>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</si>
  <si>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</si>
  <si>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2025-9-5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</si>
  <si>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</si>
  <si>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</si>
  <si>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</si>
  <si>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</si>
  <si>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</si>
  <si>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</si>
  <si>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</si>
  <si>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</si>
  <si>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单价</t>
  </si>
  <si>
    <t>总金额</t>
  </si>
  <si>
    <t>利丰</t>
  </si>
  <si>
    <t>038522</t>
  </si>
  <si>
    <t>1520293</t>
  </si>
  <si>
    <t>腰卡</t>
  </si>
  <si>
    <t>GIRLFRIEND SHORT</t>
  </si>
  <si>
    <t>浅蓝</t>
  </si>
  <si>
    <t>296</t>
  </si>
  <si>
    <t>纸质吊牌</t>
  </si>
  <si>
    <t>MID RISE</t>
  </si>
  <si>
    <t>配绳仔001</t>
  </si>
  <si>
    <t>1532018</t>
  </si>
  <si>
    <t>靛蓝</t>
  </si>
  <si>
    <t>023</t>
  </si>
  <si>
    <t>1532039</t>
  </si>
  <si>
    <t>深橄榄</t>
  </si>
  <si>
    <t>037</t>
  </si>
  <si>
    <t>1532069</t>
  </si>
  <si>
    <t>品蓝</t>
  </si>
  <si>
    <t>071</t>
  </si>
  <si>
    <t>黑色</t>
  </si>
  <si>
    <t>1532085</t>
  </si>
  <si>
    <t>急蓝</t>
  </si>
  <si>
    <t>083</t>
  </si>
  <si>
    <t>1532035</t>
  </si>
  <si>
    <t>白色</t>
  </si>
  <si>
    <t>036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</si>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</sst>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7" borderId="38" applyNumberFormat="0" applyAlignment="0" applyProtection="0">
      <alignment vertical="center"/>
    </xf>
    <xf numFmtId="0" fontId="21" fillId="7" borderId="37" applyNumberFormat="0" applyAlignment="0" applyProtection="0">
      <alignment vertical="center"/>
    </xf>
    <xf numFmtId="0" fontId="22" fillId="8" borderId="39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9" fontId="2" fillId="4" borderId="18" xfId="0" applyNumberFormat="1" applyFont="1" applyFill="1" applyBorder="1" applyAlignment="1">
      <alignment horizontal="center" vertical="center"/>
    </xf>
    <xf numFmtId="9" fontId="10" fillId="4" borderId="6" xfId="0" applyNumberFormat="1" applyFont="1" applyFill="1" applyBorder="1" applyAlignment="1">
      <alignment vertical="center"/>
    </xf>
    <xf numFmtId="9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2" fontId="2" fillId="3" borderId="2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3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2" fontId="2" fillId="3" borderId="32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2" fontId="3" fillId="0" borderId="28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57</xdr:row>
      <xdr:rowOff>64135</xdr:rowOff>
    </xdr:from>
    <xdr:to>
      <xdr:col>16</xdr:col>
      <xdr:colOff>159385</xdr:colOff>
      <xdr:row>82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3985" y="13153390"/>
          <a:ext cx="6105525" cy="445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22</xdr:row>
      <xdr:rowOff>81280</xdr:rowOff>
    </xdr:from>
    <xdr:to>
      <xdr:col>15</xdr:col>
      <xdr:colOff>424180</xdr:colOff>
      <xdr:row>44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24825" y="6986270"/>
          <a:ext cx="4253230" cy="390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181610</xdr:colOff>
      <xdr:row>21</xdr:row>
      <xdr:rowOff>42545</xdr:rowOff>
    </xdr:from>
    <xdr:to>
      <xdr:col>8</xdr:col>
      <xdr:colOff>248285</xdr:colOff>
      <xdr:row>47</xdr:row>
      <xdr:rowOff>66040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77335" y="6744970"/>
          <a:ext cx="3962400" cy="469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abSelected="1" view="pageBreakPreview" zoomScale="70" zoomScaleNormal="100" workbookViewId="0">
      <selection activeCell="T19" sqref="T19"/>
    </sheetView>
  </sheetViews>
  <sheetFormatPr defaultColWidth="9" defaultRowHeight="13.5"/>
  <cols>
    <col min="1" max="1" width="10.5" customWidth="1"/>
    <col min="2" max="2" width="12" customWidth="1"/>
    <col min="3" max="3" width="11.25" style="2" customWidth="1"/>
    <col min="4" max="4" width="17.375" customWidth="1"/>
    <col min="5" max="5" width="24.5" customWidth="1"/>
    <col min="6" max="6" width="11.875" customWidth="1"/>
    <col min="7" max="14" width="7.375" customWidth="1"/>
    <col min="15" max="15" width="10.375" customWidth="1"/>
    <col min="16" max="16" width="6.25" style="3" customWidth="1"/>
    <col min="17" max="17" width="9.75" style="3" customWidth="1"/>
    <col min="18" max="18" width="17.25" style="3" customWidth="1"/>
  </cols>
  <sheetData>
    <row r="1" ht="30.95" customHeight="1" spans="1: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.95" customHeight="1" spans="1:18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 t="s">
        <v>3</v>
      </c>
      <c r="J2" s="9"/>
      <c r="K2" s="9"/>
      <c r="L2" s="9"/>
      <c r="M2" s="9"/>
      <c r="N2" s="9"/>
      <c r="O2" s="65"/>
      <c r="P2" s="65"/>
      <c r="Q2" s="65"/>
      <c r="R2" s="83"/>
    </row>
    <row r="3" ht="18.95" customHeight="1" spans="1:18">
      <c r="A3" s="10" t="s">
        <v>4</v>
      </c>
      <c r="B3" s="10"/>
      <c r="C3" s="11"/>
      <c r="D3" s="10"/>
      <c r="E3" s="10"/>
      <c r="F3" s="12"/>
      <c r="G3" s="10" t="s">
        <v>5</v>
      </c>
      <c r="H3" s="12" t="s">
        <v>6</v>
      </c>
      <c r="I3" s="12"/>
      <c r="J3" s="12"/>
      <c r="K3" s="12"/>
      <c r="L3" s="12"/>
      <c r="M3" s="12"/>
      <c r="N3" s="12"/>
      <c r="O3" s="66"/>
      <c r="P3" s="67"/>
      <c r="Q3" s="67"/>
      <c r="R3" s="84"/>
    </row>
    <row r="4" ht="18.95" customHeight="1" spans="1:18">
      <c r="A4" s="13" t="s">
        <v>7</v>
      </c>
      <c r="B4" s="13"/>
      <c r="C4" s="14"/>
      <c r="D4" s="13"/>
      <c r="E4" s="13"/>
      <c r="F4" s="15"/>
      <c r="G4" s="16" t="s">
        <v>8</v>
      </c>
      <c r="H4" s="17"/>
      <c r="I4" s="68">
        <v>45888</v>
      </c>
      <c r="J4" s="68"/>
      <c r="K4" s="68"/>
      <c r="L4" s="69"/>
      <c r="M4" s="69"/>
      <c r="N4" s="69"/>
      <c r="O4" s="17" t="s">
        <v>9</v>
      </c>
      <c r="P4" s="17"/>
      <c r="Q4" s="17"/>
      <c r="R4" s="85"/>
    </row>
    <row r="5" ht="18.95" customHeight="1" spans="1:18">
      <c r="A5" s="18" t="s">
        <v>10</v>
      </c>
      <c r="B5" s="19" t="s">
        <v>11</v>
      </c>
      <c r="C5" s="20" t="s">
        <v>12</v>
      </c>
      <c r="D5" s="19" t="s">
        <v>13</v>
      </c>
      <c r="E5" s="21" t="s">
        <v>14</v>
      </c>
      <c r="F5" s="22" t="s">
        <v>15</v>
      </c>
      <c r="G5" s="22"/>
      <c r="H5" s="22"/>
      <c r="I5" s="22"/>
      <c r="J5" s="22"/>
      <c r="K5" s="22"/>
      <c r="L5" s="22"/>
      <c r="M5" s="22"/>
      <c r="N5" s="70"/>
      <c r="O5" s="19" t="s">
        <v>16</v>
      </c>
      <c r="P5" s="71" t="s">
        <v>17</v>
      </c>
      <c r="Q5" s="71" t="s">
        <v>18</v>
      </c>
      <c r="R5" s="86" t="s">
        <v>19</v>
      </c>
    </row>
    <row r="6" ht="15" customHeight="1" spans="1:18">
      <c r="A6" s="23"/>
      <c r="B6" s="24"/>
      <c r="C6" s="25"/>
      <c r="D6" s="24"/>
      <c r="E6" s="26"/>
      <c r="F6" s="27"/>
      <c r="G6" s="10">
        <v>6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14</v>
      </c>
      <c r="N6" s="10">
        <v>16</v>
      </c>
      <c r="O6" s="24"/>
      <c r="P6" s="72"/>
      <c r="Q6" s="72"/>
      <c r="R6" s="87"/>
    </row>
    <row r="7" ht="32" customHeight="1" spans="1:18">
      <c r="A7" s="28" t="s">
        <v>20</v>
      </c>
      <c r="B7" s="101" t="s">
        <v>21</v>
      </c>
      <c r="C7" s="30" t="s">
        <v>22</v>
      </c>
      <c r="D7" s="31" t="s">
        <v>23</v>
      </c>
      <c r="E7" s="32" t="s">
        <v>24</v>
      </c>
      <c r="F7" s="33">
        <v>3500</v>
      </c>
      <c r="G7" s="34">
        <v>230</v>
      </c>
      <c r="H7" s="34">
        <v>426</v>
      </c>
      <c r="I7" s="34">
        <v>244</v>
      </c>
      <c r="J7" s="34">
        <v>642</v>
      </c>
      <c r="K7" s="34">
        <v>408</v>
      </c>
      <c r="L7" s="34">
        <v>728</v>
      </c>
      <c r="M7" s="34">
        <v>550</v>
      </c>
      <c r="N7" s="34">
        <v>335</v>
      </c>
      <c r="O7" s="73">
        <f t="shared" ref="O7:O11" si="0">SUM(G7:N7)</f>
        <v>3563</v>
      </c>
      <c r="P7" s="74"/>
      <c r="Q7" s="88">
        <v>0.149</v>
      </c>
      <c r="R7" s="89">
        <f t="shared" ref="R7:R20" si="1">Q7*O7</f>
        <v>530.887</v>
      </c>
    </row>
    <row r="8" ht="27" customHeight="1" spans="1:18">
      <c r="A8" s="35"/>
      <c r="B8" s="36" t="s">
        <v>25</v>
      </c>
      <c r="C8" s="37" t="s">
        <v>26</v>
      </c>
      <c r="D8" s="38" t="s">
        <v>27</v>
      </c>
      <c r="E8" s="39" t="s">
        <v>28</v>
      </c>
      <c r="F8" s="40"/>
      <c r="G8" s="41" t="s">
        <v>29</v>
      </c>
      <c r="H8" s="41"/>
      <c r="I8" s="41"/>
      <c r="J8" s="41"/>
      <c r="K8" s="41"/>
      <c r="L8" s="41"/>
      <c r="M8" s="41"/>
      <c r="N8" s="41"/>
      <c r="O8" s="73">
        <f t="shared" ref="O8:O12" si="2">F7*1.018</f>
        <v>3563</v>
      </c>
      <c r="P8" s="75"/>
      <c r="Q8" s="90">
        <v>0.271</v>
      </c>
      <c r="R8" s="91">
        <f t="shared" si="1"/>
        <v>965.573</v>
      </c>
    </row>
    <row r="9" customFormat="1" ht="32" customHeight="1" spans="1:18">
      <c r="A9" s="28" t="s">
        <v>20</v>
      </c>
      <c r="B9" s="101" t="s">
        <v>21</v>
      </c>
      <c r="C9" s="30" t="s">
        <v>30</v>
      </c>
      <c r="D9" s="31" t="s">
        <v>23</v>
      </c>
      <c r="E9" s="32" t="s">
        <v>24</v>
      </c>
      <c r="F9" s="33">
        <v>2200</v>
      </c>
      <c r="G9" s="34">
        <v>20</v>
      </c>
      <c r="H9" s="34">
        <v>479</v>
      </c>
      <c r="I9" s="34">
        <v>112</v>
      </c>
      <c r="J9" s="34">
        <v>518</v>
      </c>
      <c r="K9" s="34">
        <v>56</v>
      </c>
      <c r="L9" s="34">
        <v>387</v>
      </c>
      <c r="M9" s="34">
        <v>582</v>
      </c>
      <c r="N9" s="34">
        <v>86</v>
      </c>
      <c r="O9" s="73">
        <f>SUM(G9:N9)</f>
        <v>2240</v>
      </c>
      <c r="P9" s="76"/>
      <c r="Q9" s="88">
        <v>0.149</v>
      </c>
      <c r="R9" s="89">
        <f t="shared" si="1"/>
        <v>333.76</v>
      </c>
    </row>
    <row r="10" customFormat="1" ht="27" customHeight="1" spans="1:18">
      <c r="A10" s="42"/>
      <c r="B10" s="43" t="s">
        <v>31</v>
      </c>
      <c r="C10" s="44" t="s">
        <v>32</v>
      </c>
      <c r="D10" s="45" t="s">
        <v>27</v>
      </c>
      <c r="E10" s="46" t="s">
        <v>28</v>
      </c>
      <c r="F10" s="47"/>
      <c r="G10" s="48" t="s">
        <v>29</v>
      </c>
      <c r="H10" s="48"/>
      <c r="I10" s="48"/>
      <c r="J10" s="48"/>
      <c r="K10" s="48"/>
      <c r="L10" s="48"/>
      <c r="M10" s="48"/>
      <c r="N10" s="48"/>
      <c r="O10" s="77">
        <f t="shared" si="2"/>
        <v>2239.6</v>
      </c>
      <c r="P10" s="75"/>
      <c r="Q10" s="92">
        <v>0.271</v>
      </c>
      <c r="R10" s="93">
        <f t="shared" si="1"/>
        <v>606.9316</v>
      </c>
    </row>
    <row r="11" customFormat="1" ht="32" customHeight="1" spans="1:18">
      <c r="A11" s="36" t="s">
        <v>20</v>
      </c>
      <c r="B11" s="36">
        <v>179666</v>
      </c>
      <c r="C11" s="44" t="s">
        <v>33</v>
      </c>
      <c r="D11" s="38" t="s">
        <v>23</v>
      </c>
      <c r="E11" s="49" t="s">
        <v>24</v>
      </c>
      <c r="F11" s="40">
        <v>1550</v>
      </c>
      <c r="G11" s="50">
        <v>56</v>
      </c>
      <c r="H11" s="50">
        <v>203</v>
      </c>
      <c r="I11" s="50">
        <v>76</v>
      </c>
      <c r="J11" s="50">
        <v>299</v>
      </c>
      <c r="K11" s="50">
        <v>138</v>
      </c>
      <c r="L11" s="50">
        <v>372</v>
      </c>
      <c r="M11" s="50">
        <v>312</v>
      </c>
      <c r="N11" s="50">
        <v>122</v>
      </c>
      <c r="O11" s="78">
        <f t="shared" si="0"/>
        <v>1578</v>
      </c>
      <c r="P11" s="79"/>
      <c r="Q11" s="90">
        <v>0.149</v>
      </c>
      <c r="R11" s="94">
        <f t="shared" si="1"/>
        <v>235.122</v>
      </c>
    </row>
    <row r="12" customFormat="1" ht="27" customHeight="1" spans="1:18">
      <c r="A12" s="36"/>
      <c r="B12" s="36" t="s">
        <v>34</v>
      </c>
      <c r="C12" s="37" t="s">
        <v>35</v>
      </c>
      <c r="D12" s="38" t="s">
        <v>27</v>
      </c>
      <c r="E12" s="49" t="s">
        <v>28</v>
      </c>
      <c r="F12" s="40"/>
      <c r="G12" s="41" t="s">
        <v>29</v>
      </c>
      <c r="H12" s="41"/>
      <c r="I12" s="41"/>
      <c r="J12" s="41"/>
      <c r="K12" s="41"/>
      <c r="L12" s="41"/>
      <c r="M12" s="41"/>
      <c r="N12" s="41"/>
      <c r="O12" s="73">
        <f t="shared" si="2"/>
        <v>1577.9</v>
      </c>
      <c r="P12" s="80"/>
      <c r="Q12" s="90">
        <v>0.271</v>
      </c>
      <c r="R12" s="94">
        <f t="shared" si="1"/>
        <v>427.6109</v>
      </c>
    </row>
    <row r="13" customFormat="1" ht="27" customHeight="1" spans="1:18">
      <c r="A13" s="36" t="s">
        <v>20</v>
      </c>
      <c r="B13" s="36">
        <v>179666</v>
      </c>
      <c r="C13" s="44" t="s">
        <v>36</v>
      </c>
      <c r="D13" s="38" t="s">
        <v>23</v>
      </c>
      <c r="E13" s="49" t="s">
        <v>24</v>
      </c>
      <c r="F13" s="40">
        <v>2000</v>
      </c>
      <c r="G13" s="50">
        <v>10</v>
      </c>
      <c r="H13" s="50">
        <v>317</v>
      </c>
      <c r="I13" s="50">
        <v>30</v>
      </c>
      <c r="J13" s="50">
        <v>362</v>
      </c>
      <c r="K13" s="50">
        <v>375</v>
      </c>
      <c r="L13" s="50">
        <v>535</v>
      </c>
      <c r="M13" s="50">
        <v>305</v>
      </c>
      <c r="N13" s="50">
        <v>102</v>
      </c>
      <c r="O13" s="78">
        <f t="shared" ref="O13:O17" si="3">SUM(G13:N13)</f>
        <v>2036</v>
      </c>
      <c r="P13" s="79"/>
      <c r="Q13" s="90">
        <v>0.149</v>
      </c>
      <c r="R13" s="94">
        <f t="shared" si="1"/>
        <v>303.364</v>
      </c>
    </row>
    <row r="14" customFormat="1" ht="27" customHeight="1" spans="1:18">
      <c r="A14" s="36"/>
      <c r="B14" s="36" t="s">
        <v>37</v>
      </c>
      <c r="C14" s="37" t="s">
        <v>38</v>
      </c>
      <c r="D14" s="38" t="s">
        <v>27</v>
      </c>
      <c r="E14" s="49" t="s">
        <v>28</v>
      </c>
      <c r="F14" s="40"/>
      <c r="G14" s="41" t="s">
        <v>29</v>
      </c>
      <c r="H14" s="41"/>
      <c r="I14" s="41"/>
      <c r="J14" s="41"/>
      <c r="K14" s="41"/>
      <c r="L14" s="41"/>
      <c r="M14" s="41"/>
      <c r="N14" s="41"/>
      <c r="O14" s="73">
        <f t="shared" ref="O14:O18" si="4">F13*1.018</f>
        <v>2036</v>
      </c>
      <c r="P14" s="80"/>
      <c r="Q14" s="90">
        <v>0.271</v>
      </c>
      <c r="R14" s="94">
        <f t="shared" si="1"/>
        <v>551.756</v>
      </c>
    </row>
    <row r="15" customFormat="1" ht="27" customHeight="1" spans="1:18">
      <c r="A15" s="36" t="s">
        <v>20</v>
      </c>
      <c r="B15" s="36">
        <v>179664</v>
      </c>
      <c r="C15" s="44" t="s">
        <v>36</v>
      </c>
      <c r="D15" s="38" t="s">
        <v>23</v>
      </c>
      <c r="E15" s="49" t="s">
        <v>24</v>
      </c>
      <c r="F15" s="40">
        <v>1800</v>
      </c>
      <c r="G15" s="50">
        <v>346</v>
      </c>
      <c r="H15" s="50">
        <v>40</v>
      </c>
      <c r="I15" s="50">
        <v>295</v>
      </c>
      <c r="J15" s="50">
        <v>127</v>
      </c>
      <c r="K15" s="50">
        <v>530</v>
      </c>
      <c r="L15" s="50">
        <v>367</v>
      </c>
      <c r="M15" s="50">
        <v>127</v>
      </c>
      <c r="N15" s="50">
        <v>0</v>
      </c>
      <c r="O15" s="78">
        <f t="shared" si="3"/>
        <v>1832</v>
      </c>
      <c r="P15" s="79"/>
      <c r="Q15" s="90">
        <v>0.149</v>
      </c>
      <c r="R15" s="94">
        <f t="shared" si="1"/>
        <v>272.968</v>
      </c>
    </row>
    <row r="16" customFormat="1" ht="27" customHeight="1" spans="1:18">
      <c r="A16" s="36"/>
      <c r="B16" s="36" t="s">
        <v>39</v>
      </c>
      <c r="C16" s="37" t="s">
        <v>38</v>
      </c>
      <c r="D16" s="38" t="s">
        <v>27</v>
      </c>
      <c r="E16" s="49" t="s">
        <v>28</v>
      </c>
      <c r="F16" s="40"/>
      <c r="G16" s="41" t="s">
        <v>29</v>
      </c>
      <c r="H16" s="41"/>
      <c r="I16" s="41"/>
      <c r="J16" s="41"/>
      <c r="K16" s="41"/>
      <c r="L16" s="41"/>
      <c r="M16" s="41"/>
      <c r="N16" s="41"/>
      <c r="O16" s="73">
        <f t="shared" si="4"/>
        <v>1832.4</v>
      </c>
      <c r="P16" s="80"/>
      <c r="Q16" s="90">
        <v>0.271</v>
      </c>
      <c r="R16" s="94">
        <f t="shared" si="1"/>
        <v>496.5804</v>
      </c>
    </row>
    <row r="17" customFormat="1" ht="27" customHeight="1" spans="1:18">
      <c r="A17" s="36" t="s">
        <v>20</v>
      </c>
      <c r="B17" s="36">
        <v>173807</v>
      </c>
      <c r="C17" s="44" t="s">
        <v>40</v>
      </c>
      <c r="D17" s="38" t="s">
        <v>23</v>
      </c>
      <c r="E17" s="49" t="s">
        <v>24</v>
      </c>
      <c r="F17" s="40">
        <v>2050</v>
      </c>
      <c r="G17" s="50">
        <v>122</v>
      </c>
      <c r="H17" s="50">
        <v>254</v>
      </c>
      <c r="I17" s="50">
        <v>163</v>
      </c>
      <c r="J17" s="50">
        <v>376</v>
      </c>
      <c r="K17" s="50">
        <v>198</v>
      </c>
      <c r="L17" s="50">
        <v>403</v>
      </c>
      <c r="M17" s="50">
        <v>408</v>
      </c>
      <c r="N17" s="50">
        <v>163</v>
      </c>
      <c r="O17" s="78">
        <f t="shared" si="3"/>
        <v>2087</v>
      </c>
      <c r="P17" s="79"/>
      <c r="Q17" s="90">
        <v>0.149</v>
      </c>
      <c r="R17" s="94">
        <f t="shared" si="1"/>
        <v>310.963</v>
      </c>
    </row>
    <row r="18" customFormat="1" ht="27" customHeight="1" spans="1:18">
      <c r="A18" s="36"/>
      <c r="B18" s="36" t="s">
        <v>41</v>
      </c>
      <c r="C18" s="37" t="s">
        <v>42</v>
      </c>
      <c r="D18" s="38" t="s">
        <v>27</v>
      </c>
      <c r="E18" s="49" t="s">
        <v>28</v>
      </c>
      <c r="F18" s="40"/>
      <c r="G18" s="41" t="s">
        <v>29</v>
      </c>
      <c r="H18" s="41"/>
      <c r="I18" s="41"/>
      <c r="J18" s="41"/>
      <c r="K18" s="41"/>
      <c r="L18" s="41"/>
      <c r="M18" s="41"/>
      <c r="N18" s="41"/>
      <c r="O18" s="73">
        <f t="shared" si="4"/>
        <v>2086.9</v>
      </c>
      <c r="P18" s="80"/>
      <c r="Q18" s="90">
        <v>0.271</v>
      </c>
      <c r="R18" s="94">
        <f t="shared" si="1"/>
        <v>565.5499</v>
      </c>
    </row>
    <row r="19" customFormat="1" ht="27" customHeight="1" spans="1:18">
      <c r="A19" s="36" t="s">
        <v>20</v>
      </c>
      <c r="B19" s="36">
        <v>179667</v>
      </c>
      <c r="C19" s="44" t="s">
        <v>43</v>
      </c>
      <c r="D19" s="38" t="s">
        <v>23</v>
      </c>
      <c r="E19" s="49" t="s">
        <v>24</v>
      </c>
      <c r="F19" s="40">
        <v>1250</v>
      </c>
      <c r="G19" s="50">
        <v>103</v>
      </c>
      <c r="H19" s="50">
        <v>405</v>
      </c>
      <c r="I19" s="50">
        <v>65</v>
      </c>
      <c r="J19" s="50">
        <v>109</v>
      </c>
      <c r="K19" s="50">
        <v>160</v>
      </c>
      <c r="L19" s="50">
        <v>240</v>
      </c>
      <c r="M19" s="50">
        <v>157</v>
      </c>
      <c r="N19" s="50">
        <v>34</v>
      </c>
      <c r="O19" s="78">
        <f>SUM(G19:N19)</f>
        <v>1273</v>
      </c>
      <c r="P19" s="79"/>
      <c r="Q19" s="90">
        <v>0.149</v>
      </c>
      <c r="R19" s="94">
        <f t="shared" si="1"/>
        <v>189.677</v>
      </c>
    </row>
    <row r="20" customFormat="1" ht="27" customHeight="1" spans="1:18">
      <c r="A20" s="36"/>
      <c r="B20" s="36" t="s">
        <v>44</v>
      </c>
      <c r="C20" s="37" t="s">
        <v>45</v>
      </c>
      <c r="D20" s="38" t="s">
        <v>27</v>
      </c>
      <c r="E20" s="49" t="s">
        <v>28</v>
      </c>
      <c r="F20" s="40"/>
      <c r="G20" s="41" t="s">
        <v>29</v>
      </c>
      <c r="H20" s="41"/>
      <c r="I20" s="41"/>
      <c r="J20" s="41"/>
      <c r="K20" s="41"/>
      <c r="L20" s="41"/>
      <c r="M20" s="41"/>
      <c r="N20" s="41"/>
      <c r="O20" s="73">
        <f>F19*1.018</f>
        <v>1272.5</v>
      </c>
      <c r="P20" s="80"/>
      <c r="Q20" s="90">
        <v>0.271</v>
      </c>
      <c r="R20" s="94">
        <f t="shared" si="1"/>
        <v>344.8475</v>
      </c>
    </row>
    <row r="21" s="1" customFormat="1" ht="13" customHeight="1" spans="1:18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95"/>
    </row>
    <row r="22" ht="15.95" customHeight="1" spans="1:18">
      <c r="A22" s="53" t="s">
        <v>46</v>
      </c>
      <c r="B22" s="53"/>
      <c r="C22" s="54"/>
      <c r="D22" s="55"/>
      <c r="E22" s="9"/>
      <c r="F22" s="55"/>
      <c r="G22" s="55"/>
      <c r="H22" s="55"/>
      <c r="I22" s="55"/>
      <c r="J22" s="55"/>
      <c r="K22" s="55"/>
      <c r="L22" s="55"/>
      <c r="M22" s="55"/>
      <c r="N22" s="55"/>
      <c r="O22" s="81"/>
      <c r="P22" s="65"/>
      <c r="Q22" s="65"/>
      <c r="R22" s="96">
        <f>SUM(R7:R21)</f>
        <v>6135.5903</v>
      </c>
    </row>
    <row r="23" ht="21" customHeight="1" spans="1:18">
      <c r="A23" s="56" t="s">
        <v>47</v>
      </c>
      <c r="B23" s="57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97"/>
    </row>
    <row r="24" ht="12" customHeight="1" spans="1:18">
      <c r="A24" s="56" t="s">
        <v>48</v>
      </c>
      <c r="B24" s="56"/>
      <c r="C24" s="60"/>
      <c r="D24" s="61" t="s">
        <v>49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82"/>
      <c r="Q24" s="82"/>
      <c r="R24" s="98"/>
    </row>
    <row r="25" ht="12" customHeight="1" spans="1:18">
      <c r="A25" s="56" t="s">
        <v>50</v>
      </c>
      <c r="B25" s="56"/>
      <c r="C25" s="60"/>
      <c r="D25" s="61" t="s">
        <v>23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82"/>
      <c r="Q25" s="82"/>
      <c r="R25" s="98"/>
    </row>
    <row r="26" ht="12" customHeight="1" spans="1:18">
      <c r="A26" s="56" t="s">
        <v>51</v>
      </c>
      <c r="B26" s="56"/>
      <c r="C26" s="60"/>
      <c r="D26" s="63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99"/>
    </row>
    <row r="27" ht="12" customHeight="1" spans="1:18">
      <c r="A27" s="56" t="s">
        <v>52</v>
      </c>
      <c r="B27" s="56"/>
      <c r="C27" s="60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99"/>
    </row>
    <row r="28" ht="12" customHeight="1" spans="1:18">
      <c r="A28" s="56" t="s">
        <v>53</v>
      </c>
      <c r="B28" s="56"/>
      <c r="C28" s="60"/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99"/>
    </row>
    <row r="29" ht="27.95" customHeight="1"/>
    <row r="65" ht="18.75" spans="5:12">
      <c r="E65" s="100"/>
      <c r="F65" s="100"/>
      <c r="G65" s="100"/>
      <c r="H65" s="100"/>
      <c r="I65" s="100"/>
      <c r="J65" s="100"/>
      <c r="K65" s="100"/>
      <c r="L65" s="100"/>
    </row>
  </sheetData>
  <mergeCells count="30">
    <mergeCell ref="A1:R1"/>
    <mergeCell ref="O2:R2"/>
    <mergeCell ref="O3:R3"/>
    <mergeCell ref="G4:H4"/>
    <mergeCell ref="I4:K4"/>
    <mergeCell ref="O4:R4"/>
    <mergeCell ref="G5:N5"/>
    <mergeCell ref="G8:N8"/>
    <mergeCell ref="G10:N10"/>
    <mergeCell ref="G12:N12"/>
    <mergeCell ref="G14:N14"/>
    <mergeCell ref="G16:N16"/>
    <mergeCell ref="G18:N18"/>
    <mergeCell ref="G20:N20"/>
    <mergeCell ref="B23:R23"/>
    <mergeCell ref="D24:R24"/>
    <mergeCell ref="D25:R25"/>
    <mergeCell ref="D26:R26"/>
    <mergeCell ref="D27:R27"/>
    <mergeCell ref="D28:R28"/>
    <mergeCell ref="A5:A6"/>
    <mergeCell ref="B5:B6"/>
    <mergeCell ref="C5:C6"/>
    <mergeCell ref="D5:D6"/>
    <mergeCell ref="E5:E6"/>
    <mergeCell ref="F5:F6"/>
    <mergeCell ref="O5:O6"/>
    <mergeCell ref="P5:P6"/>
    <mergeCell ref="Q5:Q6"/>
    <mergeCell ref="R5:R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46" max="16383" man="1"/>
    <brk id="49" max="17" man="1"/>
    <brk id="51" max="17" man="1"/>
    <brk id="6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2017-08-19T01:56:00Z</dcterms:created>
  <cp:lastPrinted>2022-10-03T03:23:00Z</cp:lastPrinted>
  <dcterms:modified xsi:type="dcterms:W3CDTF">2025-08-19T02:57:45Z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7331C68D38B043C69382BB8DC4F7499A</vt:lpwstr>
  </property>
</Properties>
</file>