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400"/>
  </bookViews>
  <sheets>
    <sheet name=" 腰封" sheetId="1" r:id="rId1"/>
    <sheet name="Sheet2" sheetId="2" r:id="rId2"/>
  </sheets>
  <definedNames>
    <definedName name="_xlnm.Print_Area" localSheetId="0">' 腰封'!$A$1:$J$50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<sst xmlns="http://schemas.openxmlformats.org/spreadsheetml/2006/main" count="109" uniqueCount="67">
  <si>
    <t>合同号：</t>
  </si>
  <si>
    <t>UX250606014 ZRS95169.DC</t>
  </si>
  <si>
    <t>定约日期：</t>
  </si>
  <si>
    <t>甲方（买方）：</t>
  </si>
  <si>
    <t>乙方（卖方）：</t>
  </si>
  <si>
    <t>Relay Packaging Group ( Global )</t>
  </si>
  <si>
    <t>地址：</t>
  </si>
  <si>
    <t>Room 1213, Zhonghuan Sc ence Park, 485 Xingmei Road, Minhang District, Shanghai Zip code:200237</t>
  </si>
  <si>
    <t>联系人：</t>
  </si>
  <si>
    <t>Vicky</t>
  </si>
  <si>
    <t>电话：</t>
  </si>
  <si>
    <t>传真：</t>
  </si>
  <si>
    <t xml:space="preserve">买卖双方根据下列条款定立本合同   </t>
  </si>
  <si>
    <t>辅料名称</t>
  </si>
  <si>
    <t>颜色/图片</t>
  </si>
  <si>
    <t>尺码</t>
  </si>
  <si>
    <t>大货订购数（张）</t>
  </si>
  <si>
    <t>大货样（大货样单独放一个箱子里，寄办公室）</t>
  </si>
  <si>
    <t>美国单 PP腰封 大货
size: 24"Wx3.5"H</t>
  </si>
  <si>
    <r>
      <rPr>
        <sz val="8"/>
        <rFont val="微软雅黑"/>
        <charset val="134"/>
      </rPr>
      <t xml:space="preserve">#215 C10575 02 LEOPARDS 棕底豹子印花  </t>
    </r>
    <r>
      <rPr>
        <b/>
        <sz val="8"/>
        <color rgb="FFFF0000"/>
        <rFont val="微软雅黑"/>
        <charset val="134"/>
      </rPr>
      <t xml:space="preserve">Tan         </t>
    </r>
    <r>
      <rPr>
        <sz val="8"/>
        <rFont val="微软雅黑"/>
        <charset val="134"/>
      </rPr>
      <t xml:space="preserve">                                                        
CSSH11538755A--分颜色，分尺码
</t>
    </r>
  </si>
  <si>
    <t>XS</t>
  </si>
  <si>
    <t>S</t>
  </si>
  <si>
    <t>M</t>
  </si>
  <si>
    <t>L</t>
  </si>
  <si>
    <t>XL</t>
  </si>
  <si>
    <t>XXL</t>
  </si>
  <si>
    <r>
      <rPr>
        <sz val="8"/>
        <rFont val="微软雅黑"/>
        <charset val="134"/>
      </rPr>
      <t xml:space="preserve">#674 G03792 01 LEMON STRIPE 粉条纹柠檬印花 </t>
    </r>
    <r>
      <rPr>
        <b/>
        <sz val="8"/>
        <color rgb="FFFF0000"/>
        <rFont val="微软雅黑"/>
        <charset val="134"/>
      </rPr>
      <t>Pink</t>
    </r>
    <r>
      <rPr>
        <sz val="8"/>
        <rFont val="微软雅黑"/>
        <charset val="134"/>
      </rPr>
      <t xml:space="preserve">
CSSH11538755B--分颜色，分尺码</t>
    </r>
  </si>
  <si>
    <r>
      <rPr>
        <sz val="8"/>
        <rFont val="微软雅黑"/>
        <charset val="134"/>
      </rPr>
      <t xml:space="preserve">#462 C13703 01 BLUE GROUND FLORAL 蓝底花朵印花  </t>
    </r>
    <r>
      <rPr>
        <b/>
        <sz val="8"/>
        <color rgb="FFFF0000"/>
        <rFont val="微软雅黑"/>
        <charset val="134"/>
      </rPr>
      <t>Blue</t>
    </r>
    <r>
      <rPr>
        <sz val="8"/>
        <rFont val="微软雅黑"/>
        <charset val="134"/>
      </rPr>
      <t xml:space="preserve">
CSSH11538755C--分颜色，分尺码</t>
    </r>
  </si>
  <si>
    <t>美国单
PP腰封-备用</t>
  </si>
  <si>
    <t>CSSH11538755D</t>
  </si>
  <si>
    <t>——</t>
  </si>
  <si>
    <t>美国备用腰封单独放在一个箱子里面</t>
  </si>
  <si>
    <t>无开版费</t>
  </si>
  <si>
    <t>合计</t>
  </si>
  <si>
    <t>大货交期：</t>
  </si>
  <si>
    <t xml:space="preserve">  </t>
  </si>
  <si>
    <t>交货地点：</t>
  </si>
  <si>
    <t>送到甲方指定地点。</t>
  </si>
  <si>
    <t>运费结算：</t>
  </si>
  <si>
    <t>由乙方负责承担运输费用。</t>
  </si>
  <si>
    <t>质量标准：</t>
  </si>
  <si>
    <t>测试要求：过COSTCO物理化学测试
不可有色差
腰封所粘双面胶粘性一定要好</t>
  </si>
  <si>
    <t>货款结算式：</t>
  </si>
  <si>
    <t>凭仓库实际收货凭证、甲方投入生产、无质量异议后，开13%增值税发票后三个月结付。</t>
  </si>
  <si>
    <t>数量条款：</t>
  </si>
  <si>
    <t>按订购数，不可短装</t>
  </si>
  <si>
    <t>特殊条款：</t>
  </si>
  <si>
    <t>注意每个包装袋外面都务必要注明订单号、尺码、数量等。</t>
  </si>
  <si>
    <t>1、本合同依法成立，具有法律效力任何一方不认真履行义务，应承担违约责任。</t>
  </si>
  <si>
    <t>2、合同签订后，如修改和终止时，应由双方同意、另行签订补充协议。</t>
  </si>
  <si>
    <t>3、未经甲方同意，乙方不得将甲方提供的样品以任何方式自行或交由他人使用或仿造；未经甲方同意,乙方不得将甲方委托加工定单转交第三方生产。</t>
  </si>
  <si>
    <t>4、乙方必须按照甲方的质量要求生产 。如质量不合格，须退还甲方货款，并赔偿甲方客户向甲方的索赔损失及空运费等一切损失。</t>
  </si>
  <si>
    <t>5、本合同在执行中发生争议或纠纷，双方应协商解决，协商不成，由甲方住所地人民法院管辖。</t>
  </si>
  <si>
    <t>6、本合同一式二份，双方签字盖章生效。</t>
  </si>
  <si>
    <t>银行名称:</t>
  </si>
  <si>
    <t>账户号：</t>
  </si>
  <si>
    <t>签字（盖章）：</t>
  </si>
  <si>
    <t>日期：</t>
  </si>
  <si>
    <t>订单数</t>
  </si>
  <si>
    <t>含备次0.5%</t>
  </si>
  <si>
    <t>样品</t>
  </si>
  <si>
    <t>订购数</t>
  </si>
  <si>
    <t>美国单</t>
  </si>
  <si>
    <t>#215 C10575 02 LEOPARDS 棕底豹子印花</t>
  </si>
  <si>
    <t>#674 G03792 01 LEMON STRIPE 粉条纹柠檬印花</t>
  </si>
  <si>
    <t xml:space="preserve">#462 C13703 01 BLUE GROUND FLORAL 蓝底花朵印花 </t>
  </si>
  <si>
    <t>美国单备用腰封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</si>
</sst>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￥&quot;#,##0.000;&quot;￥&quot;\-#,##0.000"/>
  </numFmts>
  <fonts count="40">
    <font>
      <sz val="11"/>
      <color indexed="8"/>
      <name val="宋体"/>
      <charset val="134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FF0000"/>
      <name val="宋体"/>
      <charset val="134"/>
    </font>
    <font>
      <b/>
      <sz val="14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sz val="8"/>
      <name val="微软雅黑"/>
      <charset val="134"/>
    </font>
    <font>
      <b/>
      <sz val="10"/>
      <name val="微软雅黑"/>
      <charset val="134"/>
    </font>
    <font>
      <u/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sz val="15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2"/>
      <name val="宋体"/>
      <charset val="134"/>
    </font>
    <font>
      <b/>
      <sz val="8"/>
      <color rgb="FFFF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"/>
        <bgColor indexed="64"/>
      </patternFill>
    </fill>
    <fill>
      <patternFill patternType="lightDown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9" borderId="13" applyNumberFormat="0" applyAlignment="0" applyProtection="0">
      <alignment vertical="center"/>
    </xf>
    <xf numFmtId="0" fontId="26" fillId="9" borderId="12" applyNumberFormat="0" applyAlignment="0" applyProtection="0">
      <alignment vertical="center"/>
    </xf>
    <xf numFmtId="0" fontId="27" fillId="10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15" fillId="0" borderId="0"/>
    <xf numFmtId="0" fontId="37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37" fillId="0" borderId="0"/>
    <xf numFmtId="0" fontId="37" fillId="0" borderId="0"/>
    <xf numFmtId="0" fontId="38" fillId="0" borderId="0"/>
  </cellStyleXfs>
  <cellXfs count="9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Border="1" applyAlignment="1">
      <alignment horizontal="left"/>
    </xf>
    <xf numFmtId="14" fontId="5" fillId="3" borderId="0" xfId="0" applyNumberFormat="1" applyFont="1" applyFill="1" applyBorder="1" applyAlignment="1">
      <alignment horizontal="left"/>
    </xf>
    <xf numFmtId="0" fontId="5" fillId="3" borderId="0" xfId="0" applyFont="1" applyFill="1" applyBorder="1" applyAlignment="1"/>
    <xf numFmtId="0" fontId="5" fillId="0" borderId="0" xfId="0" applyFont="1" applyAlignment="1"/>
    <xf numFmtId="0" fontId="5" fillId="0" borderId="0" xfId="0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6" fillId="0" borderId="0" xfId="0" applyFont="1">
      <alignment vertical="center"/>
    </xf>
    <xf numFmtId="0" fontId="6" fillId="3" borderId="0" xfId="0" applyFont="1" applyFill="1">
      <alignment vertical="center"/>
    </xf>
    <xf numFmtId="0" fontId="5" fillId="3" borderId="0" xfId="0" applyFont="1" applyFill="1" applyAlignment="1">
      <alignment horizontal="left" wrapText="1"/>
    </xf>
    <xf numFmtId="0" fontId="5" fillId="0" borderId="0" xfId="0" applyFont="1" applyBorder="1" applyAlignment="1"/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7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58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0" fontId="9" fillId="0" borderId="1" xfId="0" applyFont="1" applyFill="1" applyBorder="1" applyAlignment="1"/>
    <xf numFmtId="0" fontId="5" fillId="0" borderId="1" xfId="0" applyFont="1" applyFill="1" applyBorder="1" applyAlignment="1"/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55" applyFont="1" applyBorder="1" applyAlignment="1">
      <alignment horizontal="left" vertical="center"/>
    </xf>
    <xf numFmtId="14" fontId="10" fillId="0" borderId="0" xfId="55" applyNumberFormat="1" applyFont="1" applyBorder="1" applyAlignment="1">
      <alignment horizontal="left"/>
    </xf>
    <xf numFmtId="0" fontId="10" fillId="0" borderId="0" xfId="55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0" fillId="0" borderId="0" xfId="55" applyFont="1" applyAlignment="1"/>
    <xf numFmtId="0" fontId="1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5" fillId="3" borderId="0" xfId="0" applyFont="1" applyFill="1" applyAlignment="1"/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14" fillId="6" borderId="0" xfId="0" applyNumberFormat="1" applyFont="1" applyFill="1" applyAlignment="1">
      <alignment horizontal="center" vertical="center" wrapText="1"/>
    </xf>
    <xf numFmtId="4" fontId="14" fillId="6" borderId="0" xfId="0" applyNumberFormat="1" applyFont="1" applyFill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" fontId="14" fillId="6" borderId="0" xfId="0" applyNumberFormat="1" applyFont="1" applyFill="1" applyBorder="1" applyAlignment="1">
      <alignment horizontal="center" vertical="center" wrapText="1"/>
    </xf>
    <xf numFmtId="4" fontId="14" fillId="6" borderId="0" xfId="0" applyNumberFormat="1" applyFont="1" applyFill="1" applyBorder="1" applyAlignment="1">
      <alignment horizontal="center" vertical="center" wrapText="1"/>
    </xf>
    <xf numFmtId="7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/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2" xfId="49"/>
    <cellStyle name="Normal 11" xfId="50"/>
    <cellStyle name="Normal 2 2" xfId="51"/>
    <cellStyle name="常规 5 4" xfId="52"/>
    <cellStyle name="Normal 12 5" xfId="53"/>
    <cellStyle name="Normal 2" xfId="54"/>
    <cellStyle name="常规 2 2" xfId="55"/>
    <cellStyle name="常规 3" xfId="56"/>
    <cellStyle name="Normal 19" xfId="57"/>
    <cellStyle name="Normal 10 2" xfId="58"/>
    <cellStyle name="常规_Sheet1" xfId="59"/>
  </cellStyles>
  <tableStyles count="0" defaultTableStyle="TableStyleMedium2"/>
  <colors>
    <mruColors>
      <color rgb="00A265D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1487170</xdr:colOff>
      <xdr:row>11</xdr:row>
      <xdr:rowOff>378460</xdr:rowOff>
    </xdr:from>
    <xdr:to>
      <xdr:col>1</xdr:col>
      <xdr:colOff>2969895</xdr:colOff>
      <xdr:row>16</xdr:row>
      <xdr:rowOff>380365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94025" y="3175635"/>
          <a:ext cx="1482725" cy="228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1468755</xdr:colOff>
      <xdr:row>17</xdr:row>
      <xdr:rowOff>355600</xdr:rowOff>
    </xdr:from>
    <xdr:to>
      <xdr:col>1</xdr:col>
      <xdr:colOff>2958465</xdr:colOff>
      <xdr:row>22</xdr:row>
      <xdr:rowOff>400685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75610" y="5895975"/>
          <a:ext cx="1489710" cy="2331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1532890</xdr:colOff>
      <xdr:row>23</xdr:row>
      <xdr:rowOff>357505</xdr:rowOff>
    </xdr:from>
    <xdr:to>
      <xdr:col>1</xdr:col>
      <xdr:colOff>2992755</xdr:colOff>
      <xdr:row>28</xdr:row>
      <xdr:rowOff>365125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39745" y="8641080"/>
          <a:ext cx="1459865" cy="2293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55245</xdr:colOff>
      <xdr:row>29</xdr:row>
      <xdr:rowOff>238760</xdr:rowOff>
    </xdr:from>
    <xdr:to>
      <xdr:col>1</xdr:col>
      <xdr:colOff>4217035</xdr:colOff>
      <xdr:row>29</xdr:row>
      <xdr:rowOff>1099820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62100" y="11265535"/>
          <a:ext cx="4161790" cy="861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6350</xdr:colOff>
      <xdr:row>23</xdr:row>
      <xdr:rowOff>35560</xdr:rowOff>
    </xdr:from>
    <xdr:to>
      <xdr:col>6</xdr:col>
      <xdr:colOff>422910</xdr:colOff>
      <xdr:row>29</xdr:row>
      <xdr:rowOff>104775</xdr:rowOff>
    </xdr:to>
    <xdr:pic>
      <xdr:nvPicPr>
        <xdr:cNvPr id="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0250" y="4855210"/>
          <a:ext cx="4080510" cy="1326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tabSelected="1" view="pageBreakPreview" zoomScale="70" zoomScaleNormal="100" topLeftCell="A33" workbookViewId="0">
      <selection activeCell="B46" sqref="B46"/>
    </sheetView>
  </sheetViews>
  <sheetFormatPr defaultColWidth="9" defaultRowHeight="14"/>
  <cols>
    <col min="1" max="1" width="21.5727272727273" customWidth="1"/>
    <col min="2" max="2" width="60.7727272727273" customWidth="1"/>
    <col min="3" max="3" width="13.5272727272727" customWidth="1"/>
    <col min="4" max="4" width="14.8818181818182" customWidth="1"/>
    <col min="5" max="5" width="16.7545454545455" customWidth="1"/>
    <col min="6" max="6" width="11.5545454545455" customWidth="1"/>
    <col min="7" max="7" width="10.4454545454545" customWidth="1"/>
    <col min="8" max="8" width="12.4090909090909" customWidth="1"/>
    <col min="9" max="9" width="13.1363636363636" customWidth="1"/>
    <col min="10" max="10" width="15.8181818181818" customWidth="1"/>
  </cols>
  <sheetData>
    <row r="1" ht="20" spans="1:10">
      <c r="A1" s="22"/>
      <c r="B1" s="22"/>
      <c r="C1" s="22"/>
      <c r="D1" s="22"/>
      <c r="E1" s="22"/>
      <c r="F1" s="22"/>
      <c r="G1" s="22"/>
      <c r="H1" s="22"/>
      <c r="I1" s="22"/>
      <c r="J1" s="22"/>
    </row>
    <row r="2" ht="18" customHeight="1" spans="1:10">
      <c r="A2" s="23"/>
      <c r="B2" s="23"/>
      <c r="C2" s="23"/>
      <c r="D2" s="23"/>
      <c r="E2" s="23"/>
      <c r="F2" s="23"/>
      <c r="G2" s="23"/>
      <c r="H2" s="23"/>
      <c r="I2" s="23"/>
      <c r="J2" s="23"/>
    </row>
    <row r="3" ht="14.5" spans="1:10">
      <c r="A3" s="24" t="s">
        <v>0</v>
      </c>
      <c r="B3" s="25" t="s">
        <v>1</v>
      </c>
      <c r="C3" s="25"/>
      <c r="D3" s="25"/>
      <c r="E3" s="26" t="s">
        <v>2</v>
      </c>
      <c r="F3" s="27">
        <v>45904</v>
      </c>
      <c r="G3" s="27"/>
      <c r="H3" s="27"/>
      <c r="I3" s="28"/>
      <c r="J3" s="78"/>
    </row>
    <row r="4" ht="14.5" spans="1:10">
      <c r="A4" s="24" t="s">
        <v>3</v>
      </c>
      <c r="B4" s="28"/>
      <c r="C4" s="28"/>
      <c r="D4" s="28"/>
      <c r="E4" s="26" t="s">
        <v>4</v>
      </c>
      <c r="F4" s="29" t="s">
        <v>5</v>
      </c>
      <c r="G4" s="28"/>
      <c r="H4" s="28"/>
      <c r="I4" s="28"/>
      <c r="J4" s="78"/>
    </row>
    <row r="5" ht="31" customHeight="1" spans="1:10">
      <c r="A5" s="24" t="s">
        <v>6</v>
      </c>
      <c r="B5" s="28"/>
      <c r="C5" s="28"/>
      <c r="D5" s="28"/>
      <c r="E5" s="26" t="s">
        <v>6</v>
      </c>
      <c r="F5" s="30" t="s">
        <v>7</v>
      </c>
      <c r="G5" s="31"/>
      <c r="H5" s="31"/>
      <c r="I5" s="31"/>
      <c r="J5" s="31"/>
    </row>
    <row r="6" ht="14.5" spans="1:10">
      <c r="A6" s="32" t="s">
        <v>8</v>
      </c>
      <c r="B6" s="33"/>
      <c r="C6" s="33"/>
      <c r="D6" s="33"/>
      <c r="E6" s="33" t="s">
        <v>8</v>
      </c>
      <c r="F6" s="29" t="s">
        <v>9</v>
      </c>
      <c r="G6" s="28"/>
      <c r="H6" s="28"/>
      <c r="I6" s="28"/>
      <c r="J6" s="78"/>
    </row>
    <row r="7" ht="14.5" spans="1:10">
      <c r="A7" s="24" t="s">
        <v>10</v>
      </c>
      <c r="B7" s="25"/>
      <c r="C7" s="25"/>
      <c r="D7" s="25"/>
      <c r="E7" s="26" t="s">
        <v>10</v>
      </c>
      <c r="F7" s="34">
        <v>17317154088</v>
      </c>
      <c r="G7" s="34"/>
      <c r="H7" s="34"/>
      <c r="I7" s="34"/>
      <c r="J7" s="34"/>
    </row>
    <row r="8" ht="14.5" spans="1:10">
      <c r="A8" s="24" t="s">
        <v>11</v>
      </c>
      <c r="B8" s="25"/>
      <c r="C8" s="25"/>
      <c r="D8" s="25"/>
      <c r="E8" s="26" t="s">
        <v>11</v>
      </c>
      <c r="F8" s="28"/>
      <c r="G8" s="28"/>
      <c r="H8" s="28"/>
      <c r="I8" s="28"/>
      <c r="J8" s="78"/>
    </row>
    <row r="9" ht="17.25" customHeight="1" spans="1:10">
      <c r="A9" s="24"/>
      <c r="B9" s="24"/>
      <c r="C9" s="24"/>
      <c r="D9" s="24"/>
      <c r="E9" s="35"/>
      <c r="F9" s="35"/>
      <c r="G9" s="35"/>
      <c r="H9" s="35"/>
      <c r="I9" s="35"/>
      <c r="J9" s="29"/>
    </row>
    <row r="10" ht="14.5" spans="1:10">
      <c r="A10" s="36" t="s">
        <v>12</v>
      </c>
      <c r="B10" s="36"/>
      <c r="C10" s="36"/>
      <c r="D10" s="36"/>
      <c r="E10" s="36"/>
      <c r="F10" s="36"/>
      <c r="G10" s="36"/>
      <c r="H10" s="36"/>
      <c r="I10" s="36"/>
      <c r="J10" s="36"/>
    </row>
    <row r="11" ht="47" customHeight="1" spans="1:10">
      <c r="A11" s="37" t="s">
        <v>13</v>
      </c>
      <c r="B11" s="37" t="s">
        <v>14</v>
      </c>
      <c r="C11" s="37" t="s">
        <v>15</v>
      </c>
      <c r="D11" s="37" t="s">
        <v>16</v>
      </c>
      <c r="E11" s="37"/>
      <c r="F11" s="37"/>
      <c r="G11" s="37"/>
      <c r="H11" s="37"/>
      <c r="I11" s="37"/>
      <c r="J11" s="50" t="s">
        <v>17</v>
      </c>
    </row>
    <row r="12" ht="36" customHeight="1" spans="1:10">
      <c r="A12" s="38" t="s">
        <v>18</v>
      </c>
      <c r="B12" s="39" t="s">
        <v>19</v>
      </c>
      <c r="C12" s="40" t="s">
        <v>20</v>
      </c>
      <c r="D12" s="41">
        <f>Sheet2!H2</f>
        <v>10750</v>
      </c>
      <c r="E12" s="42"/>
      <c r="F12" s="43"/>
      <c r="G12" s="44"/>
      <c r="H12" s="44"/>
      <c r="I12" s="44"/>
      <c r="J12" s="79">
        <v>50</v>
      </c>
    </row>
    <row r="13" customFormat="1" ht="36" customHeight="1" spans="1:10">
      <c r="A13" s="38"/>
      <c r="B13" s="39"/>
      <c r="C13" s="40" t="s">
        <v>21</v>
      </c>
      <c r="D13" s="41">
        <f>Sheet2!H3</f>
        <v>64000</v>
      </c>
      <c r="E13" s="42"/>
      <c r="F13" s="43"/>
      <c r="G13" s="44"/>
      <c r="H13" s="44"/>
      <c r="I13" s="44"/>
      <c r="J13" s="79">
        <v>100</v>
      </c>
    </row>
    <row r="14" customFormat="1" ht="36" customHeight="1" spans="1:10">
      <c r="A14" s="38"/>
      <c r="B14" s="45"/>
      <c r="C14" s="40" t="s">
        <v>22</v>
      </c>
      <c r="D14" s="41">
        <f>Sheet2!H4</f>
        <v>75250</v>
      </c>
      <c r="E14" s="42"/>
      <c r="F14" s="43"/>
      <c r="G14" s="44"/>
      <c r="H14" s="44"/>
      <c r="I14" s="44"/>
      <c r="J14" s="80">
        <v>50</v>
      </c>
    </row>
    <row r="15" customFormat="1" ht="36" customHeight="1" spans="1:10">
      <c r="A15" s="38"/>
      <c r="B15" s="45"/>
      <c r="C15" s="40" t="s">
        <v>23</v>
      </c>
      <c r="D15" s="41">
        <f>Sheet2!H5</f>
        <v>42100</v>
      </c>
      <c r="E15" s="42"/>
      <c r="F15" s="43"/>
      <c r="G15" s="44"/>
      <c r="H15" s="44"/>
      <c r="I15" s="44"/>
      <c r="J15" s="80">
        <v>50</v>
      </c>
    </row>
    <row r="16" customFormat="1" ht="36" customHeight="1" spans="1:10">
      <c r="A16" s="38"/>
      <c r="B16" s="45"/>
      <c r="C16" s="40" t="s">
        <v>24</v>
      </c>
      <c r="D16" s="41">
        <f>Sheet2!H6</f>
        <v>37800</v>
      </c>
      <c r="E16" s="42"/>
      <c r="F16" s="43"/>
      <c r="G16" s="44"/>
      <c r="H16" s="44"/>
      <c r="I16" s="44"/>
      <c r="J16" s="80">
        <v>50</v>
      </c>
    </row>
    <row r="17" customFormat="1" ht="36" customHeight="1" spans="1:10">
      <c r="A17" s="38"/>
      <c r="B17" s="45"/>
      <c r="C17" s="40" t="s">
        <v>25</v>
      </c>
      <c r="D17" s="41">
        <f>Sheet2!H7</f>
        <v>17650</v>
      </c>
      <c r="E17" s="42"/>
      <c r="F17" s="43"/>
      <c r="G17" s="44"/>
      <c r="H17" s="44"/>
      <c r="I17" s="44"/>
      <c r="J17" s="80">
        <v>50</v>
      </c>
    </row>
    <row r="18" customFormat="1" ht="36" customHeight="1" spans="1:10">
      <c r="A18" s="38"/>
      <c r="B18" s="39" t="s">
        <v>26</v>
      </c>
      <c r="C18" s="40" t="s">
        <v>20</v>
      </c>
      <c r="D18" s="46">
        <f>Sheet2!H8</f>
        <v>7350</v>
      </c>
      <c r="E18" s="42"/>
      <c r="F18" s="43"/>
      <c r="G18" s="44"/>
      <c r="H18" s="44"/>
      <c r="I18" s="44"/>
      <c r="J18" s="79">
        <v>50</v>
      </c>
    </row>
    <row r="19" customFormat="1" ht="36" customHeight="1" spans="1:10">
      <c r="A19" s="38"/>
      <c r="B19" s="39"/>
      <c r="C19" s="40" t="s">
        <v>21</v>
      </c>
      <c r="D19" s="46">
        <f>Sheet2!H9</f>
        <v>44000</v>
      </c>
      <c r="E19" s="42"/>
      <c r="F19" s="43"/>
      <c r="G19" s="44"/>
      <c r="H19" s="44"/>
      <c r="I19" s="44"/>
      <c r="J19" s="79">
        <v>100</v>
      </c>
    </row>
    <row r="20" customFormat="1" ht="36" customHeight="1" spans="1:10">
      <c r="A20" s="38"/>
      <c r="B20" s="45"/>
      <c r="C20" s="40" t="s">
        <v>22</v>
      </c>
      <c r="D20" s="46">
        <f>Sheet2!H10</f>
        <v>60900</v>
      </c>
      <c r="E20" s="42"/>
      <c r="F20" s="43"/>
      <c r="G20" s="44"/>
      <c r="H20" s="44"/>
      <c r="I20" s="44"/>
      <c r="J20" s="80">
        <v>50</v>
      </c>
    </row>
    <row r="21" customFormat="1" ht="36" customHeight="1" spans="1:10">
      <c r="A21" s="38"/>
      <c r="B21" s="45"/>
      <c r="C21" s="40" t="s">
        <v>23</v>
      </c>
      <c r="D21" s="46">
        <f>Sheet2!H11</f>
        <v>57450</v>
      </c>
      <c r="E21" s="42"/>
      <c r="F21" s="43"/>
      <c r="G21" s="44"/>
      <c r="H21" s="44"/>
      <c r="I21" s="44"/>
      <c r="J21" s="80">
        <v>50</v>
      </c>
    </row>
    <row r="22" customFormat="1" ht="36" customHeight="1" spans="1:10">
      <c r="A22" s="38"/>
      <c r="B22" s="39"/>
      <c r="C22" s="40" t="s">
        <v>24</v>
      </c>
      <c r="D22" s="46">
        <f>Sheet2!H12</f>
        <v>34300</v>
      </c>
      <c r="E22" s="42"/>
      <c r="F22" s="43"/>
      <c r="G22" s="44"/>
      <c r="H22" s="44"/>
      <c r="I22" s="44"/>
      <c r="J22" s="80">
        <v>50</v>
      </c>
    </row>
    <row r="23" customFormat="1" ht="36" customHeight="1" spans="1:10">
      <c r="A23" s="38"/>
      <c r="B23" s="45"/>
      <c r="C23" s="40" t="s">
        <v>25</v>
      </c>
      <c r="D23" s="46">
        <f>Sheet2!H13</f>
        <v>1050</v>
      </c>
      <c r="E23" s="42"/>
      <c r="F23" s="43"/>
      <c r="G23" s="44"/>
      <c r="H23" s="44"/>
      <c r="I23" s="44"/>
      <c r="J23" s="80">
        <v>50</v>
      </c>
    </row>
    <row r="24" customFormat="1" ht="36" customHeight="1" spans="1:14">
      <c r="A24" s="38"/>
      <c r="B24" s="47" t="s">
        <v>27</v>
      </c>
      <c r="C24" s="40" t="s">
        <v>20</v>
      </c>
      <c r="D24" s="46">
        <f>Sheet2!H14</f>
        <v>10300</v>
      </c>
      <c r="E24" s="42"/>
      <c r="F24" s="43"/>
      <c r="G24" s="44"/>
      <c r="H24" s="44"/>
      <c r="I24" s="44"/>
      <c r="J24" s="79">
        <v>50</v>
      </c>
      <c r="K24" s="81"/>
      <c r="L24" s="82"/>
      <c r="M24" s="81"/>
      <c r="N24" s="81"/>
    </row>
    <row r="25" customFormat="1" ht="36" customHeight="1" spans="1:14">
      <c r="A25" s="38"/>
      <c r="B25" s="48"/>
      <c r="C25" s="40" t="s">
        <v>21</v>
      </c>
      <c r="D25" s="46">
        <f>Sheet2!H15</f>
        <v>60200</v>
      </c>
      <c r="E25" s="42"/>
      <c r="F25" s="43"/>
      <c r="G25" s="44"/>
      <c r="H25" s="44"/>
      <c r="I25" s="44"/>
      <c r="J25" s="79">
        <v>100</v>
      </c>
      <c r="K25" s="81"/>
      <c r="L25" s="82"/>
      <c r="M25" s="81"/>
      <c r="N25" s="81"/>
    </row>
    <row r="26" customFormat="1" ht="36" customHeight="1" spans="1:10">
      <c r="A26" s="38"/>
      <c r="B26" s="45"/>
      <c r="C26" s="40" t="s">
        <v>22</v>
      </c>
      <c r="D26" s="46">
        <f>Sheet2!H16</f>
        <v>60900</v>
      </c>
      <c r="E26" s="42"/>
      <c r="F26" s="43"/>
      <c r="G26" s="44"/>
      <c r="H26" s="44"/>
      <c r="I26" s="44"/>
      <c r="J26" s="80">
        <v>50</v>
      </c>
    </row>
    <row r="27" customFormat="1" ht="36" customHeight="1" spans="1:10">
      <c r="A27" s="38"/>
      <c r="B27" s="45"/>
      <c r="C27" s="40" t="s">
        <v>23</v>
      </c>
      <c r="D27" s="46">
        <f>Sheet2!H17</f>
        <v>57450</v>
      </c>
      <c r="E27" s="42"/>
      <c r="F27" s="43"/>
      <c r="G27" s="44"/>
      <c r="H27" s="44"/>
      <c r="I27" s="44"/>
      <c r="J27" s="80">
        <v>50</v>
      </c>
    </row>
    <row r="28" customFormat="1" ht="36" customHeight="1" spans="1:14">
      <c r="A28" s="38"/>
      <c r="B28" s="48"/>
      <c r="C28" s="40" t="s">
        <v>24</v>
      </c>
      <c r="D28" s="46">
        <f>Sheet2!H18</f>
        <v>37250</v>
      </c>
      <c r="E28" s="42"/>
      <c r="F28" s="43"/>
      <c r="G28" s="44"/>
      <c r="H28" s="44"/>
      <c r="I28" s="44"/>
      <c r="J28" s="80">
        <v>50</v>
      </c>
      <c r="K28" s="81"/>
      <c r="L28" s="82"/>
      <c r="M28" s="81"/>
      <c r="N28" s="81"/>
    </row>
    <row r="29" customFormat="1" ht="36" customHeight="1" spans="1:14">
      <c r="A29" s="38"/>
      <c r="B29" s="48"/>
      <c r="C29" s="40" t="s">
        <v>25</v>
      </c>
      <c r="D29" s="46">
        <f>Sheet2!H19</f>
        <v>17300</v>
      </c>
      <c r="E29" s="42"/>
      <c r="F29" s="43"/>
      <c r="G29" s="44"/>
      <c r="H29" s="44"/>
      <c r="I29" s="44"/>
      <c r="J29" s="80">
        <v>50</v>
      </c>
      <c r="K29" s="81"/>
      <c r="L29" s="82"/>
      <c r="M29" s="81"/>
      <c r="N29" s="81"/>
    </row>
    <row r="30" customFormat="1" ht="96" customHeight="1" spans="1:14">
      <c r="A30" s="38" t="s">
        <v>28</v>
      </c>
      <c r="B30" s="49" t="s">
        <v>29</v>
      </c>
      <c r="C30" s="50" t="s">
        <v>30</v>
      </c>
      <c r="D30" s="46">
        <f>Sheet2!G22</f>
        <v>2100</v>
      </c>
      <c r="E30" s="42"/>
      <c r="F30" s="43"/>
      <c r="G30" s="44"/>
      <c r="H30" s="44"/>
      <c r="I30" s="44"/>
      <c r="J30" s="83" t="s">
        <v>31</v>
      </c>
      <c r="K30" s="81"/>
      <c r="L30" s="82"/>
      <c r="M30" s="81"/>
      <c r="N30" s="81"/>
    </row>
    <row r="31" ht="18" customHeight="1" spans="1:14">
      <c r="A31" s="51" t="s">
        <v>32</v>
      </c>
      <c r="B31" s="52"/>
      <c r="C31" s="52"/>
      <c r="D31" s="52"/>
      <c r="E31" s="52"/>
      <c r="F31" s="52"/>
      <c r="G31" s="52"/>
      <c r="H31" s="52"/>
      <c r="I31" s="84"/>
      <c r="J31" s="85"/>
      <c r="K31" s="86"/>
      <c r="L31" s="87"/>
      <c r="M31" s="86"/>
      <c r="N31" s="86"/>
    </row>
    <row r="32" ht="18" customHeight="1" spans="1:10">
      <c r="A32" s="53" t="s">
        <v>33</v>
      </c>
      <c r="B32" s="53"/>
      <c r="C32" s="53"/>
      <c r="D32" s="37">
        <f>SUM(D12:D30)</f>
        <v>698100</v>
      </c>
      <c r="E32" s="37"/>
      <c r="F32" s="37"/>
      <c r="G32" s="37"/>
      <c r="H32" s="37"/>
      <c r="I32" s="44">
        <f>SUM(I12:I30)</f>
        <v>0</v>
      </c>
      <c r="J32" s="88"/>
    </row>
    <row r="33" ht="20.25" customHeight="1" spans="1:10">
      <c r="A33" s="54" t="s">
        <v>34</v>
      </c>
      <c r="B33" s="55"/>
      <c r="C33" s="56"/>
      <c r="D33" s="56"/>
      <c r="E33" s="56"/>
      <c r="F33" s="56"/>
      <c r="G33" s="56"/>
      <c r="H33" s="56"/>
      <c r="I33" s="56"/>
      <c r="J33" s="89" t="s">
        <v>35</v>
      </c>
    </row>
    <row r="34" ht="21.75" customHeight="1" spans="1:10">
      <c r="A34" s="57" t="s">
        <v>36</v>
      </c>
      <c r="B34" s="58" t="s">
        <v>37</v>
      </c>
      <c r="C34" s="58"/>
      <c r="D34" s="58"/>
      <c r="E34" s="58"/>
      <c r="F34" s="58"/>
      <c r="G34" s="58"/>
      <c r="H34" s="58"/>
      <c r="I34" s="58"/>
      <c r="J34" s="66"/>
    </row>
    <row r="35" ht="18" customHeight="1" spans="1:10">
      <c r="A35" s="57" t="s">
        <v>38</v>
      </c>
      <c r="B35" s="58" t="s">
        <v>39</v>
      </c>
      <c r="C35" s="58"/>
      <c r="D35" s="58"/>
      <c r="E35" s="58"/>
      <c r="F35" s="58"/>
      <c r="G35" s="58"/>
      <c r="H35" s="58"/>
      <c r="I35" s="58"/>
      <c r="J35" s="66"/>
    </row>
    <row r="36" ht="49" customHeight="1" spans="1:10">
      <c r="A36" s="57" t="s">
        <v>40</v>
      </c>
      <c r="B36" s="59" t="s">
        <v>41</v>
      </c>
      <c r="C36" s="59"/>
      <c r="D36" s="59"/>
      <c r="E36" s="59"/>
      <c r="F36" s="59"/>
      <c r="G36" s="59"/>
      <c r="H36" s="59"/>
      <c r="I36" s="59"/>
      <c r="J36" s="90"/>
    </row>
    <row r="37" ht="19.5" customHeight="1" spans="1:10">
      <c r="A37" s="60" t="s">
        <v>42</v>
      </c>
      <c r="B37" s="58" t="s">
        <v>43</v>
      </c>
      <c r="C37" s="58"/>
      <c r="D37" s="58"/>
      <c r="E37" s="58"/>
      <c r="F37" s="58"/>
      <c r="G37" s="58"/>
      <c r="H37" s="58"/>
      <c r="I37" s="58"/>
      <c r="J37" s="66"/>
    </row>
    <row r="38" ht="18" customHeight="1" spans="1:10">
      <c r="A38" s="61" t="s">
        <v>44</v>
      </c>
      <c r="B38" s="62" t="s">
        <v>45</v>
      </c>
      <c r="C38" s="62"/>
      <c r="D38" s="62"/>
      <c r="E38" s="62"/>
      <c r="F38" s="62"/>
      <c r="G38" s="62"/>
      <c r="H38" s="62"/>
      <c r="I38" s="62"/>
      <c r="J38" s="30"/>
    </row>
    <row r="39" ht="18" customHeight="1" spans="1:10">
      <c r="A39" s="54" t="s">
        <v>46</v>
      </c>
      <c r="B39" s="63" t="s">
        <v>47</v>
      </c>
      <c r="C39" s="64"/>
      <c r="D39" s="64"/>
      <c r="E39" s="64"/>
      <c r="F39" s="64"/>
      <c r="G39" s="64"/>
      <c r="H39" s="64"/>
      <c r="I39" s="64"/>
      <c r="J39" s="91"/>
    </row>
    <row r="40" s="21" customFormat="1" ht="18" customHeight="1" spans="1:10">
      <c r="A40" s="65" t="s">
        <v>48</v>
      </c>
      <c r="B40" s="65"/>
      <c r="C40" s="65"/>
      <c r="D40" s="65"/>
      <c r="E40" s="65"/>
      <c r="F40" s="65"/>
      <c r="G40" s="65"/>
      <c r="H40" s="65"/>
      <c r="I40" s="65"/>
      <c r="J40" s="65"/>
    </row>
    <row r="41" ht="18" customHeight="1" spans="1:10">
      <c r="A41" s="65" t="s">
        <v>49</v>
      </c>
      <c r="B41" s="65"/>
      <c r="C41" s="65"/>
      <c r="D41" s="65"/>
      <c r="E41" s="65"/>
      <c r="F41" s="65"/>
      <c r="G41" s="65"/>
      <c r="H41" s="65"/>
      <c r="I41" s="65"/>
      <c r="J41" s="65"/>
    </row>
    <row r="42" ht="20.25" customHeight="1" spans="1:10">
      <c r="A42" s="66" t="s">
        <v>50</v>
      </c>
      <c r="B42" s="66"/>
      <c r="C42" s="66"/>
      <c r="D42" s="66"/>
      <c r="E42" s="66"/>
      <c r="F42" s="66"/>
      <c r="G42" s="66"/>
      <c r="H42" s="66"/>
      <c r="I42" s="66"/>
      <c r="J42" s="66"/>
    </row>
    <row r="43" ht="18" customHeight="1" spans="1:10">
      <c r="A43" s="65" t="s">
        <v>51</v>
      </c>
      <c r="B43" s="65"/>
      <c r="C43" s="65"/>
      <c r="D43" s="65"/>
      <c r="E43" s="65"/>
      <c r="F43" s="65"/>
      <c r="G43" s="65"/>
      <c r="H43" s="65"/>
      <c r="I43" s="65"/>
      <c r="J43" s="65"/>
    </row>
    <row r="44" ht="18" customHeight="1" spans="1:10">
      <c r="A44" s="65" t="s">
        <v>52</v>
      </c>
      <c r="B44" s="65"/>
      <c r="C44" s="65"/>
      <c r="D44" s="65"/>
      <c r="E44" s="65"/>
      <c r="F44" s="65"/>
      <c r="G44" s="65"/>
      <c r="H44" s="65"/>
      <c r="I44" s="65"/>
      <c r="J44" s="65"/>
    </row>
    <row r="45" ht="18" customHeight="1" spans="1:10">
      <c r="A45" s="65" t="s">
        <v>53</v>
      </c>
      <c r="B45" s="65"/>
      <c r="C45" s="65"/>
      <c r="D45" s="65"/>
      <c r="E45" s="65"/>
      <c r="F45" s="65"/>
      <c r="G45" s="65"/>
      <c r="H45" s="65"/>
      <c r="I45" s="65"/>
      <c r="J45" s="65"/>
    </row>
    <row r="46" ht="19.5" customHeight="1" spans="1:10">
      <c r="A46" s="24" t="s">
        <v>3</v>
      </c>
      <c r="B46" s="29"/>
      <c r="C46" s="29"/>
      <c r="D46" s="29"/>
      <c r="E46" s="24" t="s">
        <v>4</v>
      </c>
      <c r="F46" s="29" t="str">
        <f>F4</f>
        <v>Relay Packaging Group ( Global )</v>
      </c>
      <c r="G46" s="32"/>
      <c r="H46" s="32"/>
      <c r="I46" s="32"/>
      <c r="J46" s="32"/>
    </row>
    <row r="47" ht="19.5" customHeight="1" spans="1:10">
      <c r="A47" s="65" t="s">
        <v>54</v>
      </c>
      <c r="B47" s="67"/>
      <c r="C47" s="67"/>
      <c r="D47" s="67"/>
      <c r="E47" s="65" t="s">
        <v>54</v>
      </c>
      <c r="F47" s="32"/>
      <c r="G47" s="32"/>
      <c r="H47" s="32"/>
      <c r="I47" s="32"/>
      <c r="J47" s="32"/>
    </row>
    <row r="48" ht="19.5" customHeight="1" spans="1:10">
      <c r="A48" s="65" t="s">
        <v>55</v>
      </c>
      <c r="B48" s="67"/>
      <c r="C48" s="67"/>
      <c r="D48" s="67"/>
      <c r="E48" s="65" t="s">
        <v>55</v>
      </c>
      <c r="F48" s="32"/>
      <c r="G48" s="32"/>
      <c r="H48" s="32"/>
      <c r="I48" s="32"/>
      <c r="J48" s="32"/>
    </row>
    <row r="49" ht="36" customHeight="1" spans="1:10">
      <c r="A49" s="65" t="s">
        <v>56</v>
      </c>
      <c r="B49" s="65"/>
      <c r="C49" s="65"/>
      <c r="D49" s="65"/>
      <c r="E49" s="65" t="s">
        <v>56</v>
      </c>
      <c r="F49" s="32"/>
      <c r="G49" s="32"/>
      <c r="H49" s="32"/>
      <c r="I49" s="32"/>
      <c r="J49" s="32"/>
    </row>
    <row r="50" ht="18.75" customHeight="1" spans="1:10">
      <c r="A50" s="68" t="s">
        <v>57</v>
      </c>
      <c r="B50" s="69">
        <f>F3</f>
        <v>45904</v>
      </c>
      <c r="C50" s="70"/>
      <c r="D50" s="70"/>
      <c r="E50" s="71" t="s">
        <v>57</v>
      </c>
      <c r="F50" s="69">
        <f>F3</f>
        <v>45904</v>
      </c>
      <c r="G50" s="72"/>
      <c r="H50" s="72"/>
      <c r="I50" s="32"/>
      <c r="J50" s="32"/>
    </row>
    <row r="51" ht="14.5" spans="1:10">
      <c r="A51" s="65"/>
      <c r="B51" s="65"/>
      <c r="C51" s="65"/>
      <c r="D51" s="65"/>
      <c r="E51" s="65"/>
      <c r="F51" s="65"/>
      <c r="G51" s="65"/>
      <c r="H51" s="65"/>
      <c r="I51" s="65"/>
      <c r="J51" s="65"/>
    </row>
    <row r="52" ht="14.5" spans="1:10">
      <c r="A52" s="73"/>
      <c r="B52" s="73"/>
      <c r="C52" s="73"/>
      <c r="D52" s="73"/>
      <c r="E52" s="74"/>
      <c r="F52" s="32"/>
      <c r="G52" s="32"/>
      <c r="H52" s="32"/>
      <c r="I52" s="32"/>
      <c r="J52" s="32"/>
    </row>
    <row r="53" ht="14.5" spans="1:10">
      <c r="A53" s="73"/>
      <c r="B53" s="73"/>
      <c r="C53" s="73"/>
      <c r="D53" s="73"/>
      <c r="E53" s="74"/>
      <c r="F53" s="32"/>
      <c r="G53" s="32"/>
      <c r="H53" s="32"/>
      <c r="I53" s="32"/>
      <c r="J53" s="32"/>
    </row>
    <row r="54" ht="16.5" spans="1:10">
      <c r="A54" s="75"/>
      <c r="B54" s="75"/>
      <c r="C54" s="75"/>
      <c r="D54" s="75"/>
      <c r="E54" s="76"/>
      <c r="F54" s="77"/>
      <c r="G54" s="77"/>
      <c r="H54" s="77"/>
      <c r="I54" s="77"/>
      <c r="J54" s="77"/>
    </row>
  </sheetData>
  <mergeCells count="15">
    <mergeCell ref="A1:I1"/>
    <mergeCell ref="F5:J5"/>
    <mergeCell ref="F7:I7"/>
    <mergeCell ref="B31:I31"/>
    <mergeCell ref="B33:I33"/>
    <mergeCell ref="B34:I34"/>
    <mergeCell ref="B35:I35"/>
    <mergeCell ref="B36:I36"/>
    <mergeCell ref="B37:I37"/>
    <mergeCell ref="B38:I38"/>
    <mergeCell ref="A42:I42"/>
    <mergeCell ref="A12:A29"/>
    <mergeCell ref="B12:B17"/>
    <mergeCell ref="B18:B23"/>
    <mergeCell ref="B24:B29"/>
  </mergeCells>
  <pageMargins left="0.313888888888889" right="0.118055555555556" top="0.55" bottom="0.15625" header="0.313888888888889" footer="0.313888888888889"/>
  <pageSetup paperSize="9" scale="4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view="pageBreakPreview" zoomScaleNormal="115" topLeftCell="A3" workbookViewId="0">
      <selection activeCell="F7" sqref="F7"/>
    </sheetView>
  </sheetViews>
  <sheetFormatPr defaultColWidth="8.72727272727273" defaultRowHeight="16.5"/>
  <cols>
    <col min="1" max="1" width="10.3636363636364" style="1" customWidth="1"/>
    <col min="2" max="2" width="11.7272727272727" style="2" customWidth="1"/>
    <col min="3" max="3" width="8.81818181818182" style="1"/>
    <col min="4" max="4" width="10" style="1"/>
    <col min="5" max="5" width="11.9090909090909" style="1" customWidth="1"/>
    <col min="6" max="6" width="10" style="1"/>
    <col min="7" max="7" width="11.2727272727273" style="1"/>
    <col min="8" max="8" width="10.5181818181818" style="1" customWidth="1"/>
    <col min="9" max="9" width="12.6363636363636" style="1"/>
    <col min="10" max="10" width="9.66363636363636" style="1"/>
    <col min="11" max="11" width="11.6363636363636" style="1" customWidth="1"/>
    <col min="12" max="12" width="10.7272727272727" style="1" customWidth="1"/>
    <col min="13" max="15" width="8.81818181818182" style="1"/>
    <col min="16" max="16" width="10.9090909090909" style="1" customWidth="1"/>
    <col min="17" max="17" width="10.6363636363636" style="1" customWidth="1"/>
    <col min="18" max="16384" width="8.72727272727273" style="1"/>
  </cols>
  <sheetData>
    <row r="1" s="1" customFormat="1" spans="2:8">
      <c r="B1" s="2"/>
      <c r="D1" s="1" t="s">
        <v>58</v>
      </c>
      <c r="E1" s="1" t="s">
        <v>59</v>
      </c>
      <c r="F1" s="1" t="s">
        <v>60</v>
      </c>
      <c r="H1" s="3" t="s">
        <v>61</v>
      </c>
    </row>
    <row r="2" s="1" customFormat="1" spans="1:9">
      <c r="A2" s="4" t="s">
        <v>62</v>
      </c>
      <c r="B2" s="5" t="s">
        <v>63</v>
      </c>
      <c r="C2" s="6" t="s">
        <v>20</v>
      </c>
      <c r="D2" s="7">
        <v>10592</v>
      </c>
      <c r="E2" s="8">
        <f t="shared" ref="E2:E6" si="0">D2*1.005</f>
        <v>10644.96</v>
      </c>
      <c r="F2" s="8">
        <v>50</v>
      </c>
      <c r="G2" s="7">
        <f t="shared" ref="G2:G6" si="1">E2+F2</f>
        <v>10694.96</v>
      </c>
      <c r="H2" s="9">
        <v>10750</v>
      </c>
      <c r="I2" s="1">
        <f>H2-G2</f>
        <v>55.0400000000009</v>
      </c>
    </row>
    <row r="3" s="1" customFormat="1" spans="1:9">
      <c r="A3" s="4"/>
      <c r="B3" s="10"/>
      <c r="C3" s="6" t="s">
        <v>21</v>
      </c>
      <c r="D3" s="7">
        <v>63504</v>
      </c>
      <c r="E3" s="8">
        <f t="shared" si="0"/>
        <v>63821.52</v>
      </c>
      <c r="F3" s="8">
        <v>100</v>
      </c>
      <c r="G3" s="7">
        <f t="shared" si="1"/>
        <v>63921.52</v>
      </c>
      <c r="H3" s="9">
        <v>64000</v>
      </c>
      <c r="I3" s="1">
        <f t="shared" ref="I3:I19" si="2">H3-G3</f>
        <v>78.4800000000032</v>
      </c>
    </row>
    <row r="4" s="1" customFormat="1" spans="1:9">
      <c r="A4" s="4"/>
      <c r="B4" s="10"/>
      <c r="C4" s="6" t="s">
        <v>22</v>
      </c>
      <c r="D4" s="7">
        <v>74752</v>
      </c>
      <c r="E4" s="8">
        <f t="shared" si="0"/>
        <v>75125.76</v>
      </c>
      <c r="F4" s="8">
        <v>50</v>
      </c>
      <c r="G4" s="7">
        <f t="shared" si="1"/>
        <v>75175.76</v>
      </c>
      <c r="H4" s="9">
        <v>75250</v>
      </c>
      <c r="I4" s="1">
        <f t="shared" si="2"/>
        <v>74.2400000000052</v>
      </c>
    </row>
    <row r="5" s="1" customFormat="1" spans="1:9">
      <c r="A5" s="4"/>
      <c r="B5" s="10"/>
      <c r="C5" s="6" t="s">
        <v>23</v>
      </c>
      <c r="D5" s="7">
        <v>41760</v>
      </c>
      <c r="E5" s="8">
        <f t="shared" si="0"/>
        <v>41968.8</v>
      </c>
      <c r="F5" s="8">
        <v>50</v>
      </c>
      <c r="G5" s="7">
        <f t="shared" si="1"/>
        <v>42018.8</v>
      </c>
      <c r="H5" s="9">
        <v>42100</v>
      </c>
      <c r="I5" s="1">
        <f t="shared" si="2"/>
        <v>81.2000000000044</v>
      </c>
    </row>
    <row r="6" s="1" customFormat="1" spans="1:9">
      <c r="A6" s="4"/>
      <c r="B6" s="10"/>
      <c r="C6" s="6" t="s">
        <v>24</v>
      </c>
      <c r="D6" s="7">
        <v>37536</v>
      </c>
      <c r="E6" s="8">
        <f t="shared" si="0"/>
        <v>37723.68</v>
      </c>
      <c r="F6" s="8">
        <v>50</v>
      </c>
      <c r="G6" s="7">
        <f t="shared" si="1"/>
        <v>37773.68</v>
      </c>
      <c r="H6" s="9">
        <v>37800</v>
      </c>
      <c r="I6" s="1">
        <f t="shared" si="2"/>
        <v>26.320000000007</v>
      </c>
    </row>
    <row r="7" s="1" customFormat="1" spans="1:9">
      <c r="A7" s="4"/>
      <c r="B7" s="10"/>
      <c r="C7" s="6" t="s">
        <v>25</v>
      </c>
      <c r="D7" s="7">
        <v>17456</v>
      </c>
      <c r="E7" s="8">
        <f t="shared" ref="E7:E11" si="3">D7*1.005</f>
        <v>17543.28</v>
      </c>
      <c r="F7" s="8">
        <v>50</v>
      </c>
      <c r="G7" s="7">
        <f t="shared" ref="G7:G11" si="4">E7+F7</f>
        <v>17593.28</v>
      </c>
      <c r="H7" s="9">
        <v>17650</v>
      </c>
      <c r="I7" s="1">
        <f t="shared" si="2"/>
        <v>56.7200000000012</v>
      </c>
    </row>
    <row r="8" s="1" customFormat="1" spans="1:9">
      <c r="A8" s="4"/>
      <c r="B8" s="5" t="s">
        <v>64</v>
      </c>
      <c r="C8" s="6" t="s">
        <v>20</v>
      </c>
      <c r="D8" s="11">
        <v>7208</v>
      </c>
      <c r="E8" s="8">
        <f t="shared" si="3"/>
        <v>7244.04</v>
      </c>
      <c r="F8" s="8">
        <v>50</v>
      </c>
      <c r="G8" s="7">
        <f t="shared" si="4"/>
        <v>7294.04</v>
      </c>
      <c r="H8" s="9">
        <v>7350</v>
      </c>
      <c r="I8" s="1">
        <f t="shared" si="2"/>
        <v>55.9600000000009</v>
      </c>
    </row>
    <row r="9" s="1" customFormat="1" spans="1:11">
      <c r="A9" s="4"/>
      <c r="B9" s="10"/>
      <c r="C9" s="6" t="s">
        <v>21</v>
      </c>
      <c r="D9" s="12">
        <v>43584</v>
      </c>
      <c r="E9" s="8">
        <f t="shared" si="3"/>
        <v>43801.92</v>
      </c>
      <c r="F9" s="8">
        <v>100</v>
      </c>
      <c r="G9" s="7">
        <f t="shared" si="4"/>
        <v>43901.92</v>
      </c>
      <c r="H9" s="9">
        <v>44000</v>
      </c>
      <c r="I9" s="1">
        <f t="shared" si="2"/>
        <v>98.0800000000017</v>
      </c>
      <c r="K9" s="17"/>
    </row>
    <row r="10" s="1" customFormat="1" spans="1:9">
      <c r="A10" s="4"/>
      <c r="B10" s="10"/>
      <c r="C10" s="6" t="s">
        <v>22</v>
      </c>
      <c r="D10" s="7">
        <v>60480</v>
      </c>
      <c r="E10" s="8">
        <f t="shared" si="3"/>
        <v>60782.4</v>
      </c>
      <c r="F10" s="8">
        <v>50</v>
      </c>
      <c r="G10" s="7">
        <f t="shared" si="4"/>
        <v>60832.4</v>
      </c>
      <c r="H10" s="9">
        <v>60900</v>
      </c>
      <c r="I10" s="1">
        <f t="shared" si="2"/>
        <v>67.6000000000058</v>
      </c>
    </row>
    <row r="11" s="1" customFormat="1" spans="1:9">
      <c r="A11" s="4"/>
      <c r="B11" s="10"/>
      <c r="C11" s="6" t="s">
        <v>23</v>
      </c>
      <c r="D11" s="7">
        <v>57056</v>
      </c>
      <c r="E11" s="8">
        <f t="shared" si="3"/>
        <v>57341.28</v>
      </c>
      <c r="F11" s="8">
        <v>50</v>
      </c>
      <c r="G11" s="7">
        <f t="shared" si="4"/>
        <v>57391.28</v>
      </c>
      <c r="H11" s="9">
        <v>57450</v>
      </c>
      <c r="I11" s="1">
        <f t="shared" si="2"/>
        <v>58.7200000000084</v>
      </c>
    </row>
    <row r="12" s="1" customFormat="1" spans="1:9">
      <c r="A12" s="4"/>
      <c r="B12" s="10"/>
      <c r="C12" s="6" t="s">
        <v>24</v>
      </c>
      <c r="D12" s="7">
        <v>34032</v>
      </c>
      <c r="E12" s="8">
        <f t="shared" ref="E12:E19" si="5">D12*1.005</f>
        <v>34202.16</v>
      </c>
      <c r="F12" s="8">
        <v>50</v>
      </c>
      <c r="G12" s="7">
        <f t="shared" ref="G12:G19" si="6">E12+F12</f>
        <v>34252.16</v>
      </c>
      <c r="H12" s="9">
        <v>34300</v>
      </c>
      <c r="I12" s="1">
        <f t="shared" si="2"/>
        <v>47.8400000000038</v>
      </c>
    </row>
    <row r="13" s="1" customFormat="1" spans="1:9">
      <c r="A13" s="4"/>
      <c r="B13" s="10"/>
      <c r="C13" s="6" t="s">
        <v>25</v>
      </c>
      <c r="D13" s="7">
        <v>960</v>
      </c>
      <c r="E13" s="8">
        <f t="shared" si="5"/>
        <v>964.8</v>
      </c>
      <c r="F13" s="8">
        <v>50</v>
      </c>
      <c r="G13" s="7">
        <f t="shared" si="6"/>
        <v>1014.8</v>
      </c>
      <c r="H13" s="9">
        <v>1050</v>
      </c>
      <c r="I13" s="1">
        <f t="shared" si="2"/>
        <v>35.2</v>
      </c>
    </row>
    <row r="14" s="1" customFormat="1" spans="1:12">
      <c r="A14" s="4"/>
      <c r="B14" s="4" t="s">
        <v>65</v>
      </c>
      <c r="C14" s="6" t="s">
        <v>20</v>
      </c>
      <c r="D14" s="11">
        <v>10152</v>
      </c>
      <c r="E14" s="8">
        <f t="shared" si="5"/>
        <v>10202.76</v>
      </c>
      <c r="F14" s="8">
        <v>50</v>
      </c>
      <c r="G14" s="7">
        <f t="shared" si="6"/>
        <v>10252.76</v>
      </c>
      <c r="H14" s="9">
        <v>10300</v>
      </c>
      <c r="I14" s="1">
        <f t="shared" si="2"/>
        <v>47.2400000000016</v>
      </c>
      <c r="K14" s="18"/>
      <c r="L14" s="19"/>
    </row>
    <row r="15" s="1" customFormat="1" spans="1:12">
      <c r="A15" s="4"/>
      <c r="B15" s="4"/>
      <c r="C15" s="6" t="s">
        <v>21</v>
      </c>
      <c r="D15" s="12">
        <v>59760</v>
      </c>
      <c r="E15" s="8">
        <f t="shared" si="5"/>
        <v>60058.8</v>
      </c>
      <c r="F15" s="8">
        <v>100</v>
      </c>
      <c r="G15" s="7">
        <f t="shared" si="6"/>
        <v>60158.8</v>
      </c>
      <c r="H15" s="9">
        <v>60200</v>
      </c>
      <c r="I15" s="1">
        <f t="shared" si="2"/>
        <v>41.2000000000044</v>
      </c>
      <c r="K15" s="18"/>
      <c r="L15" s="19"/>
    </row>
    <row r="16" s="1" customFormat="1" spans="1:11">
      <c r="A16" s="4"/>
      <c r="B16" s="10"/>
      <c r="C16" s="6" t="s">
        <v>22</v>
      </c>
      <c r="D16" s="12">
        <v>60480</v>
      </c>
      <c r="E16" s="8">
        <f t="shared" si="5"/>
        <v>60782.4</v>
      </c>
      <c r="F16" s="8">
        <v>50</v>
      </c>
      <c r="G16" s="7">
        <f t="shared" si="6"/>
        <v>60832.4</v>
      </c>
      <c r="H16" s="9">
        <v>60900</v>
      </c>
      <c r="I16" s="1">
        <f t="shared" si="2"/>
        <v>67.6000000000058</v>
      </c>
      <c r="K16" s="17"/>
    </row>
    <row r="17" s="1" customFormat="1" spans="1:9">
      <c r="A17" s="4"/>
      <c r="B17" s="10"/>
      <c r="C17" s="6" t="s">
        <v>23</v>
      </c>
      <c r="D17" s="7">
        <v>57056</v>
      </c>
      <c r="E17" s="8">
        <f t="shared" si="5"/>
        <v>57341.28</v>
      </c>
      <c r="F17" s="8">
        <v>50</v>
      </c>
      <c r="G17" s="7">
        <f t="shared" si="6"/>
        <v>57391.28</v>
      </c>
      <c r="H17" s="9">
        <v>57450</v>
      </c>
      <c r="I17" s="1">
        <f t="shared" si="2"/>
        <v>58.7200000000084</v>
      </c>
    </row>
    <row r="18" s="1" customFormat="1" spans="1:12">
      <c r="A18" s="4"/>
      <c r="B18" s="4"/>
      <c r="C18" s="6" t="s">
        <v>24</v>
      </c>
      <c r="D18" s="7">
        <v>36976</v>
      </c>
      <c r="E18" s="8">
        <f t="shared" si="5"/>
        <v>37160.88</v>
      </c>
      <c r="F18" s="8">
        <v>50</v>
      </c>
      <c r="G18" s="7">
        <f t="shared" si="6"/>
        <v>37210.88</v>
      </c>
      <c r="H18" s="9">
        <v>37250</v>
      </c>
      <c r="I18" s="1">
        <f t="shared" si="2"/>
        <v>39.1200000000026</v>
      </c>
      <c r="K18" s="18"/>
      <c r="L18" s="19"/>
    </row>
    <row r="19" s="1" customFormat="1" spans="1:12">
      <c r="A19" s="4"/>
      <c r="B19" s="4"/>
      <c r="C19" s="6" t="s">
        <v>25</v>
      </c>
      <c r="D19" s="7">
        <v>17136</v>
      </c>
      <c r="E19" s="8">
        <f t="shared" si="5"/>
        <v>17221.68</v>
      </c>
      <c r="F19" s="8">
        <v>50</v>
      </c>
      <c r="G19" s="7">
        <f t="shared" si="6"/>
        <v>17271.68</v>
      </c>
      <c r="H19" s="9">
        <v>17300</v>
      </c>
      <c r="I19" s="1">
        <f t="shared" si="2"/>
        <v>28.3200000000033</v>
      </c>
      <c r="K19" s="18"/>
      <c r="L19" s="19"/>
    </row>
    <row r="20" spans="5:18">
      <c r="E20" s="13"/>
      <c r="F20" s="14"/>
      <c r="I20" s="19"/>
      <c r="J20" s="19"/>
      <c r="K20" s="18"/>
      <c r="L20" s="19"/>
      <c r="O20" s="20"/>
      <c r="P20" s="20"/>
      <c r="Q20" s="19"/>
      <c r="R20" s="20"/>
    </row>
    <row r="21" spans="1:7">
      <c r="A21" s="7"/>
      <c r="B21" s="4"/>
      <c r="C21" s="15"/>
      <c r="D21" s="16">
        <v>0.003</v>
      </c>
      <c r="E21" s="7" t="s">
        <v>60</v>
      </c>
      <c r="F21" s="7"/>
      <c r="G21" s="7" t="s">
        <v>61</v>
      </c>
    </row>
    <row r="22" spans="1:7">
      <c r="A22" s="7" t="s">
        <v>66</v>
      </c>
      <c r="B22" s="7"/>
      <c r="C22" s="7">
        <v>690480</v>
      </c>
      <c r="D22" s="7">
        <f>C22*0.003</f>
        <v>2071.44</v>
      </c>
      <c r="E22" s="7">
        <v>0</v>
      </c>
      <c r="F22" s="7">
        <f>D22+E22</f>
        <v>2071.44</v>
      </c>
      <c r="G22" s="7">
        <v>2100</v>
      </c>
    </row>
  </sheetData>
  <mergeCells count="5">
    <mergeCell ref="A22:B22"/>
    <mergeCell ref="A2:A19"/>
    <mergeCell ref="B2:B7"/>
    <mergeCell ref="B8:B13"/>
    <mergeCell ref="B14:B19"/>
  </mergeCells>
  <pageMargins left="0.75" right="0.75" top="1" bottom="1" header="0.5" footer="0.5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腰封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2016-11-03T06:29:00Z</dcterms:created>
  <cp:lastPrinted>2019-04-02T06:44:00Z</cp:lastPrinted>
  <dcterms:modified xsi:type="dcterms:W3CDTF">2025-09-05T02:24:36Z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A00FAB6EAAB74B2BA820E78E1D553574_13</vt:lpwstr>
  </property>
  <property fmtid="{D5CDD505-2E9C-101B-9397-08002B2CF9AE}" pid="4" name="KSOReadingLayout">
    <vt:bool>false</vt:bool>
  </property>
</Properties>
</file>