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400"/>
  </bookViews>
  <sheets>
    <sheet name="订购单" sheetId="1" r:id="rId1"/>
    <sheet name="明细" sheetId="3" r:id="rId2"/>
  </sheets>
  <definedNames>
    <definedName name="_xlnm.Print_Area" localSheetId="0">订购单!$A$1:$K$39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<sst xmlns="http://schemas.openxmlformats.org/spreadsheetml/2006/main" count="134" uniqueCount="87">
  <si>
    <r>
      <rPr>
        <b/>
        <sz val="14"/>
        <rFont val="微软雅黑"/>
        <charset val="134"/>
      </rPr>
      <t>张家港众智纺织品有限公司</t>
    </r>
    <r>
      <rPr>
        <b/>
        <sz val="14"/>
        <color rgb="FFFF0000"/>
        <rFont val="微软雅黑"/>
        <charset val="134"/>
      </rPr>
      <t>辅料</t>
    </r>
    <r>
      <rPr>
        <b/>
        <sz val="14"/>
        <rFont val="微软雅黑"/>
        <charset val="134"/>
      </rPr>
      <t>采购合同</t>
    </r>
  </si>
  <si>
    <t>合同号：</t>
  </si>
  <si>
    <t>UX250606015 CUS.DC ZRS45170DC</t>
  </si>
  <si>
    <t>定约日期：</t>
  </si>
  <si>
    <t>甲方（买方）：</t>
  </si>
  <si>
    <t>张家港众智纺织品有限公司</t>
  </si>
  <si>
    <t>乙方（卖方）：</t>
  </si>
  <si>
    <t>上海汭珩包装科技有限公司</t>
  </si>
  <si>
    <t>地址：</t>
  </si>
  <si>
    <t>张家港市塘桥镇妙桥街道永进路390号</t>
  </si>
  <si>
    <t>上海市闵行区兴梅路485号1113室</t>
  </si>
  <si>
    <t>联系人：</t>
  </si>
  <si>
    <t>王康</t>
  </si>
  <si>
    <t>小徐</t>
  </si>
  <si>
    <t>电话：</t>
  </si>
  <si>
    <t>051258528760</t>
  </si>
  <si>
    <t>传真：</t>
  </si>
  <si>
    <t xml:space="preserve">买卖双方根据下列条款定立本合同   </t>
  </si>
  <si>
    <t>辅料名称</t>
  </si>
  <si>
    <t>颜色</t>
  </si>
  <si>
    <t>尺码</t>
  </si>
  <si>
    <t>数量单位</t>
  </si>
  <si>
    <t>订购数(含样）</t>
  </si>
  <si>
    <t>含税单价（元）</t>
  </si>
  <si>
    <t>税率（%）</t>
  </si>
  <si>
    <t>税额（元）</t>
  </si>
  <si>
    <t>金额（元）</t>
  </si>
  <si>
    <t>价税合计（元）</t>
  </si>
  <si>
    <t>大货样含测试样</t>
  </si>
  <si>
    <t>UX250606015 CUS.DC ZRS45170DC
hangtag/吊牌</t>
  </si>
  <si>
    <t>#325 WHITE /
绿白条纹豹子</t>
  </si>
  <si>
    <t>S</t>
  </si>
  <si>
    <t>个</t>
  </si>
  <si>
    <t>M</t>
  </si>
  <si>
    <t>L</t>
  </si>
  <si>
    <t>XL</t>
  </si>
  <si>
    <t>#697 PINK /
花间物语</t>
  </si>
  <si>
    <t>合计</t>
  </si>
  <si>
    <t>大货交期：</t>
  </si>
  <si>
    <t>交货地点：</t>
  </si>
  <si>
    <t>送到甲方指定地点。</t>
  </si>
  <si>
    <t>运费结算：</t>
  </si>
  <si>
    <t>由乙方负责承担运输费用。</t>
  </si>
  <si>
    <t>质量标准：</t>
  </si>
  <si>
    <t>测试要求：COSTCO 物理化学测试     
印刷一定要清晰，不能模糊，不能有脏污，破损等问题，如无法避免，请自行多加损耗。</t>
  </si>
  <si>
    <t>货款结算式：</t>
  </si>
  <si>
    <t>凭仓库实际收货凭证、甲方投入生产、无质量异议后，开13%增值税发票后三个月结付。</t>
  </si>
  <si>
    <t>数量条款：</t>
  </si>
  <si>
    <t>按订购数，不可短装</t>
  </si>
  <si>
    <t>特殊条款：</t>
  </si>
  <si>
    <t>注意每个包装袋外面都务必要注明订单号、尺码、数量等。</t>
  </si>
  <si>
    <t>1、本合同依法成立，具有法律效力任何一方不认真履行义务，应承担违约责任。</t>
  </si>
  <si>
    <t>2、合同签订后，如修改和终止时，应由双方同意、另行签订补充协议。</t>
  </si>
  <si>
    <t>3、未经甲方同意，乙方不得将甲方提供的样品以任何方式自行或交由他人使用或仿造；未经甲方同意,乙方不得将甲方委托加工定单转交第三方生产。</t>
  </si>
  <si>
    <t>4、乙方必须按照甲方的质量要求生产 。如质量不合格，须退还甲方货款，并赔偿甲方客户向甲方的索赔损失及空运费等一切损失。</t>
  </si>
  <si>
    <t>5、本合同在执行中发生争议或纠纷，双方应协商解决，协商不成，由甲方住所地人民法院管辖。</t>
  </si>
  <si>
    <t>6、本合同一式二份，双方签字盖章生效。</t>
  </si>
  <si>
    <t>张家港 众智 纺织品有限公司</t>
  </si>
  <si>
    <t>银行名称:</t>
  </si>
  <si>
    <t>账户号：</t>
  </si>
  <si>
    <t>签字（盖章）：</t>
  </si>
  <si>
    <t>日期：</t>
  </si>
  <si>
    <t xml:space="preserve">STYLE NUMBER </t>
  </si>
  <si>
    <t xml:space="preserve">ITEM NUMBER </t>
  </si>
  <si>
    <t>COLOR CODE</t>
  </si>
  <si>
    <t xml:space="preserve">COLOR NAME </t>
  </si>
  <si>
    <t xml:space="preserve">SIZE </t>
  </si>
  <si>
    <t xml:space="preserve">UPC NUMBER </t>
  </si>
  <si>
    <t>订单数</t>
  </si>
  <si>
    <t>含备次1%</t>
  </si>
  <si>
    <t>取整</t>
  </si>
  <si>
    <t>实际订购数</t>
  </si>
  <si>
    <t>大货样</t>
  </si>
  <si>
    <t>ZRS45170DC</t>
  </si>
  <si>
    <t>325</t>
  </si>
  <si>
    <t>WHITE</t>
  </si>
  <si>
    <t xml:space="preserve">S </t>
  </si>
  <si>
    <t>199024679788</t>
  </si>
  <si>
    <t>199024679795</t>
  </si>
  <si>
    <t>199024679801</t>
  </si>
  <si>
    <t>199024679818</t>
  </si>
  <si>
    <t>697</t>
  </si>
  <si>
    <t>PINK</t>
  </si>
  <si>
    <t>199024679825</t>
  </si>
  <si>
    <t>199024679832</t>
  </si>
  <si>
    <t>199024679849</t>
  </si>
  <si>
    <t>199024679856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</si>
</sst>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_);[Red]\(&quot;￥&quot;#,##0.000\)"/>
    <numFmt numFmtId="177" formatCode="&quot;￥&quot;#,##0.00_);[Red]\(&quot;￥&quot;#,##0.00\)"/>
  </numFmts>
  <fonts count="40">
    <font>
      <sz val="11"/>
      <color indexed="8"/>
      <name val="宋体"/>
      <charset val="134"/>
    </font>
    <font>
      <b/>
      <sz val="11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微软雅黑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14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6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6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2" fillId="0" borderId="0">
      <alignment vertical="center"/>
    </xf>
    <xf numFmtId="0" fontId="38" fillId="0" borderId="0"/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49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6" fillId="0" borderId="0" xfId="51" applyNumberFormat="1" applyFont="1" applyFill="1" applyBorder="1" applyAlignment="1">
      <alignment horizontal="center" vertical="center"/>
    </xf>
    <xf numFmtId="1" fontId="6" fillId="3" borderId="0" xfId="51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0" xfId="0" applyFont="1" applyFill="1" applyBorder="1" applyAlignment="1"/>
    <xf numFmtId="0" fontId="10" fillId="0" borderId="0" xfId="0" applyFont="1">
      <alignment vertical="center"/>
    </xf>
    <xf numFmtId="0" fontId="10" fillId="4" borderId="0" xfId="0" applyFont="1" applyFill="1">
      <alignment vertical="center"/>
    </xf>
    <xf numFmtId="0" fontId="9" fillId="0" borderId="0" xfId="0" applyFont="1" applyBorder="1" applyAlignment="1"/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58" fontId="9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top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55" applyFont="1" applyBorder="1" applyAlignment="1">
      <alignment horizontal="left" vertical="center"/>
    </xf>
    <xf numFmtId="14" fontId="11" fillId="0" borderId="0" xfId="55" applyNumberFormat="1" applyFont="1" applyBorder="1" applyAlignment="1">
      <alignment horizontal="left"/>
    </xf>
    <xf numFmtId="0" fontId="11" fillId="0" borderId="0" xfId="55" applyFont="1" applyBorder="1" applyAlignment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4" fontId="9" fillId="4" borderId="0" xfId="0" applyNumberFormat="1" applyFont="1" applyFill="1" applyBorder="1" applyAlignment="1">
      <alignment horizontal="left"/>
    </xf>
    <xf numFmtId="0" fontId="9" fillId="4" borderId="0" xfId="0" applyFont="1" applyFill="1" applyAlignment="1"/>
    <xf numFmtId="0" fontId="9" fillId="3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58" fontId="9" fillId="0" borderId="0" xfId="0" applyNumberFormat="1" applyFont="1" applyAlignment="1">
      <alignment horizontal="left" vertical="center" wrapText="1"/>
    </xf>
    <xf numFmtId="0" fontId="9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9" fillId="4" borderId="0" xfId="0" applyFont="1" applyFill="1" applyAlignment="1" quotePrefix="1">
      <alignment horizontal="left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Normal 12 4 2" xfId="52"/>
    <cellStyle name="常规 5 4" xfId="53"/>
    <cellStyle name="Normal 2" xfId="54"/>
    <cellStyle name="常规 2 2" xfId="55"/>
    <cellStyle name="常规 3" xfId="56"/>
    <cellStyle name="Normal 10 2" xfId="57"/>
    <cellStyle name="常规 2" xfId="5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view="pageBreakPreview" zoomScale="85" zoomScaleNormal="100" workbookViewId="0">
      <selection activeCell="H14" sqref="H14"/>
    </sheetView>
  </sheetViews>
  <sheetFormatPr defaultColWidth="9" defaultRowHeight="14"/>
  <cols>
    <col min="1" max="1" width="15.0818181818182" customWidth="1"/>
    <col min="2" max="2" width="21.8272727272727" customWidth="1"/>
    <col min="3" max="3" width="8.12727272727273" customWidth="1"/>
    <col min="4" max="4" width="8.25454545454545" customWidth="1"/>
    <col min="5" max="5" width="13.5909090909091" customWidth="1"/>
    <col min="6" max="6" width="12.8727272727273" customWidth="1"/>
    <col min="7" max="7" width="10.3727272727273" customWidth="1"/>
    <col min="8" max="8" width="14.8545454545455" customWidth="1"/>
    <col min="9" max="10" width="14" customWidth="1"/>
    <col min="11" max="11" width="15.1909090909091" customWidth="1"/>
    <col min="13" max="13" width="9" style="13"/>
  </cols>
  <sheetData>
    <row r="1" ht="20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ht="18" customHeight="1" spans="1:1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4.5" spans="1:11">
      <c r="A3" s="16" t="s">
        <v>1</v>
      </c>
      <c r="B3" s="17" t="s">
        <v>2</v>
      </c>
      <c r="C3" s="17"/>
      <c r="D3" s="17"/>
      <c r="E3" s="17"/>
      <c r="F3" s="18"/>
      <c r="G3" s="18"/>
      <c r="H3" s="18" t="s">
        <v>3</v>
      </c>
      <c r="I3" s="56">
        <v>45924</v>
      </c>
      <c r="J3" s="57"/>
      <c r="K3" s="57"/>
    </row>
    <row r="4" ht="14.5" spans="1:11">
      <c r="A4" s="16" t="s">
        <v>4</v>
      </c>
      <c r="B4" s="19" t="s">
        <v>5</v>
      </c>
      <c r="C4" s="19"/>
      <c r="D4" s="19"/>
      <c r="E4" s="19"/>
      <c r="F4" s="18"/>
      <c r="G4" s="18"/>
      <c r="H4" s="18" t="s">
        <v>6</v>
      </c>
      <c r="I4" s="19" t="s">
        <v>7</v>
      </c>
      <c r="J4" s="57"/>
      <c r="K4" s="57"/>
    </row>
    <row r="5" ht="14.5" spans="1:11">
      <c r="A5" s="16" t="s">
        <v>8</v>
      </c>
      <c r="B5" s="19" t="s">
        <v>9</v>
      </c>
      <c r="C5" s="19"/>
      <c r="D5" s="19"/>
      <c r="E5" s="19"/>
      <c r="F5" s="18"/>
      <c r="G5" s="18"/>
      <c r="H5" s="18" t="s">
        <v>8</v>
      </c>
      <c r="I5" s="19" t="s">
        <v>10</v>
      </c>
      <c r="J5" s="57"/>
      <c r="K5" s="57"/>
    </row>
    <row r="6" ht="14.5" spans="1:11">
      <c r="A6" s="20" t="s">
        <v>11</v>
      </c>
      <c r="B6" s="21" t="s">
        <v>12</v>
      </c>
      <c r="C6" s="21"/>
      <c r="D6" s="21"/>
      <c r="E6" s="21"/>
      <c r="F6" s="21"/>
      <c r="G6" s="21"/>
      <c r="H6" s="21" t="s">
        <v>11</v>
      </c>
      <c r="I6" s="19" t="s">
        <v>13</v>
      </c>
      <c r="J6" s="57"/>
      <c r="K6" s="57"/>
    </row>
    <row r="7" ht="14.5" spans="1:11">
      <c r="A7" s="16" t="s">
        <v>14</v>
      </c>
      <c r="B7" s="66" t="s">
        <v>15</v>
      </c>
      <c r="C7" s="17"/>
      <c r="D7" s="17"/>
      <c r="E7" s="17"/>
      <c r="F7" s="18"/>
      <c r="G7" s="18"/>
      <c r="H7" s="18" t="s">
        <v>14</v>
      </c>
      <c r="I7" s="18">
        <v>17317154088</v>
      </c>
      <c r="J7" s="57"/>
      <c r="K7" s="57"/>
    </row>
    <row r="8" ht="14.5" spans="1:11">
      <c r="A8" s="16" t="s">
        <v>16</v>
      </c>
      <c r="B8" s="17"/>
      <c r="C8" s="17"/>
      <c r="D8" s="17"/>
      <c r="E8" s="17"/>
      <c r="F8" s="18"/>
      <c r="G8" s="18"/>
      <c r="H8" s="18" t="s">
        <v>16</v>
      </c>
      <c r="I8" s="18"/>
      <c r="J8" s="57"/>
      <c r="K8" s="57"/>
    </row>
    <row r="9" ht="17.25" customHeight="1" spans="1:11">
      <c r="A9" s="16"/>
      <c r="B9" s="16"/>
      <c r="C9" s="16"/>
      <c r="D9" s="16"/>
      <c r="E9" s="16"/>
      <c r="F9" s="22"/>
      <c r="G9" s="22"/>
      <c r="H9" s="22"/>
      <c r="I9" s="47"/>
      <c r="J9" s="47"/>
      <c r="K9" s="47"/>
    </row>
    <row r="10" ht="14.5" spans="1:11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38" customHeight="1" spans="1:11">
      <c r="A11" s="24" t="s">
        <v>18</v>
      </c>
      <c r="B11" s="25" t="s">
        <v>19</v>
      </c>
      <c r="C11" s="25" t="s">
        <v>20</v>
      </c>
      <c r="D11" s="25" t="s">
        <v>21</v>
      </c>
      <c r="E11" s="25" t="s">
        <v>22</v>
      </c>
      <c r="F11" s="25" t="s">
        <v>23</v>
      </c>
      <c r="G11" s="25" t="s">
        <v>24</v>
      </c>
      <c r="H11" s="25" t="s">
        <v>25</v>
      </c>
      <c r="I11" s="25" t="s">
        <v>26</v>
      </c>
      <c r="J11" s="25" t="s">
        <v>27</v>
      </c>
      <c r="K11" s="58" t="s">
        <v>28</v>
      </c>
    </row>
    <row r="12" ht="18" customHeight="1" spans="1:11">
      <c r="A12" s="26" t="s">
        <v>29</v>
      </c>
      <c r="B12" s="27" t="s">
        <v>30</v>
      </c>
      <c r="C12" s="28" t="s">
        <v>31</v>
      </c>
      <c r="D12" s="29" t="s">
        <v>32</v>
      </c>
      <c r="E12" s="30">
        <f>明细!J2</f>
        <v>2180</v>
      </c>
      <c r="F12" s="31">
        <v>0.24</v>
      </c>
      <c r="G12" s="32">
        <v>0.13</v>
      </c>
      <c r="H12" s="33">
        <f t="shared" ref="H12:H19" si="0">I12*0.13</f>
        <v>60.1911504424779</v>
      </c>
      <c r="I12" s="33">
        <f t="shared" ref="I12:I19" si="1">J12/1.13</f>
        <v>463.008849557522</v>
      </c>
      <c r="J12" s="33">
        <f>E12*F12</f>
        <v>523.2</v>
      </c>
      <c r="K12" s="59">
        <f>明细!K2</f>
        <v>80</v>
      </c>
    </row>
    <row r="13" ht="18" customHeight="1" spans="1:11">
      <c r="A13" s="34"/>
      <c r="B13" s="30"/>
      <c r="C13" s="28" t="s">
        <v>33</v>
      </c>
      <c r="D13" s="29" t="s">
        <v>32</v>
      </c>
      <c r="E13" s="30">
        <f>明细!J3</f>
        <v>2450</v>
      </c>
      <c r="F13" s="31">
        <v>0.24</v>
      </c>
      <c r="G13" s="32">
        <v>0.13</v>
      </c>
      <c r="H13" s="33">
        <f t="shared" si="0"/>
        <v>67.6460176991151</v>
      </c>
      <c r="I13" s="33">
        <f t="shared" si="1"/>
        <v>520.353982300885</v>
      </c>
      <c r="J13" s="33">
        <f t="shared" ref="J12:J19" si="2">E13*F13</f>
        <v>588</v>
      </c>
      <c r="K13" s="59">
        <f>明细!K3</f>
        <v>50</v>
      </c>
    </row>
    <row r="14" ht="18" customHeight="1" spans="1:16">
      <c r="A14" s="34"/>
      <c r="B14" s="30"/>
      <c r="C14" s="28" t="s">
        <v>34</v>
      </c>
      <c r="D14" s="29" t="s">
        <v>32</v>
      </c>
      <c r="E14" s="30">
        <f>明细!J4</f>
        <v>1850</v>
      </c>
      <c r="F14" s="31">
        <v>0.24</v>
      </c>
      <c r="G14" s="32">
        <v>0.13</v>
      </c>
      <c r="H14" s="33">
        <f t="shared" si="0"/>
        <v>51.0796460176991</v>
      </c>
      <c r="I14" s="33">
        <f t="shared" si="1"/>
        <v>392.920353982301</v>
      </c>
      <c r="J14" s="33">
        <f t="shared" si="2"/>
        <v>444</v>
      </c>
      <c r="K14" s="59">
        <f>明细!K4</f>
        <v>50</v>
      </c>
      <c r="L14" s="60"/>
      <c r="M14" s="61"/>
      <c r="O14" s="60"/>
      <c r="P14" s="60"/>
    </row>
    <row r="15" ht="18" customHeight="1" spans="1:11">
      <c r="A15" s="34"/>
      <c r="B15" s="30"/>
      <c r="C15" s="28" t="s">
        <v>35</v>
      </c>
      <c r="D15" s="29" t="s">
        <v>32</v>
      </c>
      <c r="E15" s="30">
        <f>明细!J5</f>
        <v>1550</v>
      </c>
      <c r="F15" s="31">
        <v>0.24</v>
      </c>
      <c r="G15" s="32">
        <v>0.13</v>
      </c>
      <c r="H15" s="33">
        <f t="shared" si="0"/>
        <v>42.7964601769912</v>
      </c>
      <c r="I15" s="33">
        <f t="shared" si="1"/>
        <v>329.203539823009</v>
      </c>
      <c r="J15" s="33">
        <f t="shared" si="2"/>
        <v>372</v>
      </c>
      <c r="K15" s="59">
        <f>明细!K5</f>
        <v>50</v>
      </c>
    </row>
    <row r="16" ht="18" customHeight="1" spans="1:11">
      <c r="A16" s="35"/>
      <c r="B16" s="27" t="s">
        <v>36</v>
      </c>
      <c r="C16" s="28" t="s">
        <v>31</v>
      </c>
      <c r="D16" s="29" t="s">
        <v>32</v>
      </c>
      <c r="E16" s="30">
        <f>明细!J6</f>
        <v>2180</v>
      </c>
      <c r="F16" s="31">
        <v>0.24</v>
      </c>
      <c r="G16" s="32">
        <v>0.13</v>
      </c>
      <c r="H16" s="33">
        <f t="shared" si="0"/>
        <v>60.1911504424779</v>
      </c>
      <c r="I16" s="33">
        <f t="shared" si="1"/>
        <v>463.008849557522</v>
      </c>
      <c r="J16" s="33">
        <f t="shared" si="2"/>
        <v>523.2</v>
      </c>
      <c r="K16" s="59">
        <f>明细!K6</f>
        <v>80</v>
      </c>
    </row>
    <row r="17" ht="18" customHeight="1" spans="1:11">
      <c r="A17" s="34"/>
      <c r="B17" s="30"/>
      <c r="C17" s="28" t="s">
        <v>33</v>
      </c>
      <c r="D17" s="29" t="s">
        <v>32</v>
      </c>
      <c r="E17" s="30">
        <f>明细!J7</f>
        <v>2450</v>
      </c>
      <c r="F17" s="31">
        <v>0.24</v>
      </c>
      <c r="G17" s="32">
        <v>0.13</v>
      </c>
      <c r="H17" s="33">
        <f t="shared" si="0"/>
        <v>67.6460176991151</v>
      </c>
      <c r="I17" s="33">
        <f t="shared" si="1"/>
        <v>520.353982300885</v>
      </c>
      <c r="J17" s="33">
        <f t="shared" si="2"/>
        <v>588</v>
      </c>
      <c r="K17" s="59">
        <f>明细!K7</f>
        <v>50</v>
      </c>
    </row>
    <row r="18" ht="18" customHeight="1" spans="1:16">
      <c r="A18" s="34"/>
      <c r="B18" s="30"/>
      <c r="C18" s="28" t="s">
        <v>34</v>
      </c>
      <c r="D18" s="29" t="s">
        <v>32</v>
      </c>
      <c r="E18" s="30">
        <f>明细!J8</f>
        <v>1850</v>
      </c>
      <c r="F18" s="31">
        <v>0.24</v>
      </c>
      <c r="G18" s="32">
        <v>0.13</v>
      </c>
      <c r="H18" s="33">
        <f t="shared" si="0"/>
        <v>51.0796460176991</v>
      </c>
      <c r="I18" s="33">
        <f t="shared" si="1"/>
        <v>392.920353982301</v>
      </c>
      <c r="J18" s="33">
        <f t="shared" si="2"/>
        <v>444</v>
      </c>
      <c r="K18" s="59">
        <f>明细!K8</f>
        <v>50</v>
      </c>
      <c r="L18" s="60"/>
      <c r="M18" s="61"/>
      <c r="O18" s="60"/>
      <c r="P18" s="60"/>
    </row>
    <row r="19" ht="18" customHeight="1" spans="1:11">
      <c r="A19" s="34"/>
      <c r="B19" s="30"/>
      <c r="C19" s="28" t="s">
        <v>35</v>
      </c>
      <c r="D19" s="29" t="s">
        <v>32</v>
      </c>
      <c r="E19" s="30">
        <f>明细!J9</f>
        <v>1550</v>
      </c>
      <c r="F19" s="31">
        <v>0.24</v>
      </c>
      <c r="G19" s="32">
        <v>0.13</v>
      </c>
      <c r="H19" s="33">
        <f t="shared" si="0"/>
        <v>42.7964601769912</v>
      </c>
      <c r="I19" s="33">
        <f t="shared" si="1"/>
        <v>329.203539823009</v>
      </c>
      <c r="J19" s="33">
        <f t="shared" si="2"/>
        <v>372</v>
      </c>
      <c r="K19" s="59">
        <f>明细!K9</f>
        <v>50</v>
      </c>
    </row>
    <row r="20" ht="18" customHeight="1" spans="1:11">
      <c r="A20" s="29" t="s">
        <v>37</v>
      </c>
      <c r="B20" s="36"/>
      <c r="C20" s="28"/>
      <c r="D20" s="29"/>
      <c r="E20" s="29">
        <f>SUM(E12:E19)</f>
        <v>16060</v>
      </c>
      <c r="F20" s="29"/>
      <c r="G20" s="29"/>
      <c r="H20" s="29"/>
      <c r="I20" s="29"/>
      <c r="J20" s="33">
        <f>SUM(J12:J19)</f>
        <v>3854.4</v>
      </c>
      <c r="K20" s="62"/>
    </row>
    <row r="21" ht="20.25" customHeight="1" spans="1:11">
      <c r="A21" s="37" t="s">
        <v>38</v>
      </c>
      <c r="B21" s="38"/>
      <c r="C21" s="38"/>
      <c r="D21" s="38"/>
      <c r="E21" s="38"/>
      <c r="F21" s="38"/>
      <c r="G21" s="38"/>
      <c r="H21" s="38"/>
      <c r="I21" s="38"/>
      <c r="J21" s="38"/>
      <c r="K21" s="63"/>
    </row>
    <row r="22" ht="21.75" customHeight="1" spans="1:11">
      <c r="A22" s="39" t="s">
        <v>39</v>
      </c>
      <c r="B22" s="38" t="s">
        <v>40</v>
      </c>
      <c r="C22" s="38"/>
      <c r="D22" s="38"/>
      <c r="E22" s="38"/>
      <c r="F22" s="38"/>
      <c r="G22" s="38"/>
      <c r="H22" s="38"/>
      <c r="I22" s="38"/>
      <c r="J22" s="38"/>
      <c r="K22" s="63"/>
    </row>
    <row r="23" ht="18" customHeight="1" spans="1:11">
      <c r="A23" s="39" t="s">
        <v>41</v>
      </c>
      <c r="B23" s="38" t="s">
        <v>42</v>
      </c>
      <c r="C23" s="38"/>
      <c r="D23" s="38"/>
      <c r="E23" s="38"/>
      <c r="F23" s="38"/>
      <c r="G23" s="38"/>
      <c r="H23" s="38"/>
      <c r="I23" s="38"/>
      <c r="J23" s="38"/>
      <c r="K23" s="63"/>
    </row>
    <row r="24" ht="42" customHeight="1" spans="1:11">
      <c r="A24" s="39" t="s">
        <v>43</v>
      </c>
      <c r="B24" s="40" t="s">
        <v>44</v>
      </c>
      <c r="C24" s="40"/>
      <c r="D24" s="40"/>
      <c r="E24" s="40"/>
      <c r="F24" s="40"/>
      <c r="G24" s="40"/>
      <c r="H24" s="40"/>
      <c r="I24" s="40"/>
      <c r="J24" s="40"/>
      <c r="K24" s="46"/>
    </row>
    <row r="25" ht="19.5" customHeight="1" spans="1:11">
      <c r="A25" s="41" t="s">
        <v>45</v>
      </c>
      <c r="B25" s="38" t="s">
        <v>46</v>
      </c>
      <c r="C25" s="38"/>
      <c r="D25" s="38"/>
      <c r="E25" s="38"/>
      <c r="F25" s="38"/>
      <c r="G25" s="38"/>
      <c r="H25" s="38"/>
      <c r="I25" s="38"/>
      <c r="J25" s="38"/>
      <c r="K25" s="63"/>
    </row>
    <row r="26" ht="18" customHeight="1" spans="1:11">
      <c r="A26" s="42" t="s">
        <v>47</v>
      </c>
      <c r="B26" s="38" t="s">
        <v>48</v>
      </c>
      <c r="C26" s="38"/>
      <c r="D26" s="38"/>
      <c r="E26" s="38"/>
      <c r="F26" s="38"/>
      <c r="G26" s="38"/>
      <c r="H26" s="38"/>
      <c r="I26" s="38"/>
      <c r="J26" s="38"/>
      <c r="K26" s="63"/>
    </row>
    <row r="27" ht="18" customHeight="1" spans="1:11">
      <c r="A27" s="43" t="s">
        <v>49</v>
      </c>
      <c r="B27" s="44" t="s">
        <v>50</v>
      </c>
      <c r="C27" s="44"/>
      <c r="D27" s="44"/>
      <c r="E27" s="44"/>
      <c r="F27" s="44"/>
      <c r="G27" s="44"/>
      <c r="H27" s="44"/>
      <c r="I27" s="44"/>
      <c r="J27" s="44"/>
      <c r="K27" s="64"/>
    </row>
    <row r="28" s="12" customFormat="1" ht="18" customHeight="1" spans="1:13">
      <c r="A28" s="45" t="s">
        <v>51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M28" s="65"/>
    </row>
    <row r="29" ht="18" customHeight="1" spans="1:11">
      <c r="A29" s="45" t="s">
        <v>52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ht="44" customHeight="1" spans="1:11">
      <c r="A30" s="46" t="s">
        <v>53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ht="18" customHeight="1" spans="1:11">
      <c r="A31" s="45" t="s">
        <v>54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ht="18" customHeight="1" spans="1:11">
      <c r="A32" s="45" t="s">
        <v>55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ht="18" customHeight="1" spans="1:11">
      <c r="A33" s="45" t="s">
        <v>56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ht="19.5" customHeight="1" spans="1:11">
      <c r="A34" s="16" t="s">
        <v>4</v>
      </c>
      <c r="B34" s="47" t="s">
        <v>57</v>
      </c>
      <c r="C34" s="47"/>
      <c r="D34" s="47"/>
      <c r="E34" s="47"/>
      <c r="H34" s="16" t="s">
        <v>6</v>
      </c>
      <c r="I34" s="19" t="str">
        <f>I4</f>
        <v>上海汭珩包装科技有限公司</v>
      </c>
      <c r="J34" s="20"/>
      <c r="K34" s="20"/>
    </row>
    <row r="35" ht="19.5" customHeight="1" spans="1:11">
      <c r="A35" s="45" t="s">
        <v>58</v>
      </c>
      <c r="B35" s="48"/>
      <c r="C35" s="48"/>
      <c r="D35" s="48"/>
      <c r="E35" s="48"/>
      <c r="H35" s="45" t="s">
        <v>58</v>
      </c>
      <c r="I35" s="20"/>
      <c r="J35" s="20"/>
      <c r="K35" s="20"/>
    </row>
    <row r="36" ht="19.5" customHeight="1" spans="1:11">
      <c r="A36" s="45" t="s">
        <v>59</v>
      </c>
      <c r="B36" s="48"/>
      <c r="C36" s="48"/>
      <c r="D36" s="48"/>
      <c r="E36" s="48"/>
      <c r="H36" s="45" t="s">
        <v>59</v>
      </c>
      <c r="I36" s="20"/>
      <c r="J36" s="20"/>
      <c r="K36" s="20"/>
    </row>
    <row r="37" ht="36" customHeight="1" spans="1:11">
      <c r="A37" s="45" t="s">
        <v>60</v>
      </c>
      <c r="B37" s="45"/>
      <c r="C37" s="45"/>
      <c r="D37" s="45"/>
      <c r="E37" s="45"/>
      <c r="H37" s="45" t="s">
        <v>60</v>
      </c>
      <c r="I37" s="20"/>
      <c r="J37" s="20"/>
      <c r="K37" s="20"/>
    </row>
    <row r="38" ht="18.75" customHeight="1" spans="1:11">
      <c r="A38" s="49" t="s">
        <v>61</v>
      </c>
      <c r="B38" s="50">
        <f>I3</f>
        <v>45924</v>
      </c>
      <c r="C38" s="51"/>
      <c r="D38" s="51"/>
      <c r="E38" s="51"/>
      <c r="H38" s="22" t="s">
        <v>61</v>
      </c>
      <c r="I38" s="50">
        <f>I3</f>
        <v>45924</v>
      </c>
      <c r="J38" s="20"/>
      <c r="K38" s="20"/>
    </row>
    <row r="39" ht="14.5" spans="1:1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ht="14.5" spans="1:11">
      <c r="A40" s="52"/>
      <c r="B40" s="52"/>
      <c r="C40" s="52"/>
      <c r="D40" s="52"/>
      <c r="E40" s="52"/>
      <c r="F40" s="53"/>
      <c r="G40" s="20"/>
      <c r="H40" s="20"/>
      <c r="I40" s="20"/>
      <c r="J40" s="20"/>
      <c r="K40" s="20"/>
    </row>
    <row r="41" ht="14.5" spans="1:11">
      <c r="A41" s="52"/>
      <c r="B41" s="52"/>
      <c r="C41" s="52"/>
      <c r="D41" s="52"/>
      <c r="E41" s="52"/>
      <c r="F41" s="53"/>
      <c r="G41" s="20"/>
      <c r="H41" s="20"/>
      <c r="I41" s="20"/>
      <c r="J41" s="20"/>
      <c r="K41" s="20"/>
    </row>
    <row r="42" ht="16.5" spans="1:11">
      <c r="A42" s="54"/>
      <c r="B42" s="54"/>
      <c r="C42" s="54"/>
      <c r="D42" s="54"/>
      <c r="E42" s="54"/>
      <c r="F42" s="55"/>
      <c r="G42" s="4"/>
      <c r="H42" s="4"/>
      <c r="I42" s="4"/>
      <c r="J42" s="4"/>
      <c r="K42" s="4"/>
    </row>
  </sheetData>
  <mergeCells count="13">
    <mergeCell ref="A1:J1"/>
    <mergeCell ref="A10:K10"/>
    <mergeCell ref="B21:J21"/>
    <mergeCell ref="B22:J22"/>
    <mergeCell ref="B23:J23"/>
    <mergeCell ref="B24:J24"/>
    <mergeCell ref="B25:J25"/>
    <mergeCell ref="B26:J26"/>
    <mergeCell ref="B27:J27"/>
    <mergeCell ref="A30:H30"/>
    <mergeCell ref="A12:A19"/>
    <mergeCell ref="B12:B15"/>
    <mergeCell ref="B16:B19"/>
  </mergeCells>
  <pageMargins left="0.313888888888889" right="0.118055555555556" top="0.55" bottom="0.15625" header="0.313888888888889" footer="0.313888888888889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H14" sqref="H14"/>
    </sheetView>
  </sheetViews>
  <sheetFormatPr defaultColWidth="8.72727272727273" defaultRowHeight="16.5"/>
  <cols>
    <col min="1" max="1" width="16.2090909090909" style="2" customWidth="1"/>
    <col min="2" max="2" width="16.3636363636364" style="2" customWidth="1"/>
    <col min="3" max="3" width="15.5818181818182" style="2" customWidth="1"/>
    <col min="4" max="4" width="18.8545454545455" style="2" customWidth="1"/>
    <col min="5" max="5" width="11.2181818181818" style="2" customWidth="1"/>
    <col min="6" max="6" width="22.9090909090909" style="2" customWidth="1"/>
    <col min="7" max="10" width="12.1818181818182" style="3" customWidth="1"/>
    <col min="11" max="11" width="7.72727272727273" style="3" customWidth="1"/>
    <col min="12" max="12" width="8.81818181818182" style="3" customWidth="1"/>
    <col min="13" max="13" width="12" style="4" customWidth="1"/>
    <col min="14" max="16384" width="8.72727272727273" style="4"/>
  </cols>
  <sheetData>
    <row r="1" s="1" customFormat="1" spans="1:12">
      <c r="A1" s="5" t="s">
        <v>62</v>
      </c>
      <c r="B1" s="5" t="s">
        <v>63</v>
      </c>
      <c r="C1" s="5" t="s">
        <v>64</v>
      </c>
      <c r="D1" s="5" t="s">
        <v>65</v>
      </c>
      <c r="E1" s="5" t="s">
        <v>66</v>
      </c>
      <c r="F1" s="5" t="s">
        <v>67</v>
      </c>
      <c r="G1" s="6" t="s">
        <v>68</v>
      </c>
      <c r="H1" s="6" t="s">
        <v>69</v>
      </c>
      <c r="I1" s="6" t="s">
        <v>70</v>
      </c>
      <c r="J1" s="6" t="s">
        <v>71</v>
      </c>
      <c r="K1" s="6" t="s">
        <v>72</v>
      </c>
      <c r="L1" s="6"/>
    </row>
    <row r="2" ht="14" customHeight="1" spans="1:18">
      <c r="A2" s="7" t="s">
        <v>73</v>
      </c>
      <c r="B2" s="8">
        <v>1961585</v>
      </c>
      <c r="C2" s="7" t="s">
        <v>74</v>
      </c>
      <c r="D2" s="7" t="s">
        <v>75</v>
      </c>
      <c r="E2" s="7" t="s">
        <v>76</v>
      </c>
      <c r="F2" s="9" t="s">
        <v>77</v>
      </c>
      <c r="G2" s="10">
        <v>2040</v>
      </c>
      <c r="H2" s="10">
        <f>G2*1.01</f>
        <v>2060.4</v>
      </c>
      <c r="I2" s="10">
        <v>2100</v>
      </c>
      <c r="J2" s="11">
        <f>I2+K2</f>
        <v>2180</v>
      </c>
      <c r="K2" s="10">
        <v>80</v>
      </c>
      <c r="L2" s="10"/>
      <c r="M2" s="10"/>
      <c r="N2" s="10"/>
      <c r="O2" s="10"/>
      <c r="P2" s="10"/>
      <c r="Q2" s="10"/>
      <c r="R2" s="10"/>
    </row>
    <row r="3" ht="14" customHeight="1" spans="1:18">
      <c r="A3" s="7" t="s">
        <v>73</v>
      </c>
      <c r="B3" s="8">
        <v>1961585</v>
      </c>
      <c r="C3" s="7" t="s">
        <v>74</v>
      </c>
      <c r="D3" s="7" t="s">
        <v>75</v>
      </c>
      <c r="E3" s="7" t="s">
        <v>33</v>
      </c>
      <c r="F3" s="9" t="s">
        <v>78</v>
      </c>
      <c r="G3" s="10">
        <v>2340</v>
      </c>
      <c r="H3" s="10">
        <f t="shared" ref="H2:H9" si="0">G3*1.01</f>
        <v>2363.4</v>
      </c>
      <c r="I3" s="10">
        <v>2400</v>
      </c>
      <c r="J3" s="11">
        <f t="shared" ref="J3:J9" si="1">I3+K3</f>
        <v>2450</v>
      </c>
      <c r="K3" s="10">
        <v>50</v>
      </c>
      <c r="L3" s="10"/>
      <c r="M3" s="10"/>
      <c r="N3" s="10"/>
      <c r="O3" s="10"/>
      <c r="P3" s="10"/>
      <c r="Q3" s="10"/>
      <c r="R3" s="10"/>
    </row>
    <row r="4" ht="14" customHeight="1" spans="1:18">
      <c r="A4" s="7" t="s">
        <v>73</v>
      </c>
      <c r="B4" s="8">
        <v>1961585</v>
      </c>
      <c r="C4" s="7" t="s">
        <v>74</v>
      </c>
      <c r="D4" s="7" t="s">
        <v>75</v>
      </c>
      <c r="E4" s="7" t="s">
        <v>34</v>
      </c>
      <c r="F4" s="9" t="s">
        <v>79</v>
      </c>
      <c r="G4" s="10">
        <v>1740</v>
      </c>
      <c r="H4" s="10">
        <f t="shared" si="0"/>
        <v>1757.4</v>
      </c>
      <c r="I4" s="10">
        <v>1800</v>
      </c>
      <c r="J4" s="11">
        <f t="shared" si="1"/>
        <v>1850</v>
      </c>
      <c r="K4" s="10">
        <v>50</v>
      </c>
      <c r="L4" s="10"/>
      <c r="M4" s="10"/>
      <c r="N4" s="10"/>
      <c r="O4" s="10"/>
      <c r="P4" s="10"/>
      <c r="Q4" s="10"/>
      <c r="R4" s="10"/>
    </row>
    <row r="5" ht="14" customHeight="1" spans="1:18">
      <c r="A5" s="7" t="s">
        <v>73</v>
      </c>
      <c r="B5" s="8">
        <v>1961585</v>
      </c>
      <c r="C5" s="7" t="s">
        <v>74</v>
      </c>
      <c r="D5" s="7" t="s">
        <v>75</v>
      </c>
      <c r="E5" s="7" t="s">
        <v>35</v>
      </c>
      <c r="F5" s="9" t="s">
        <v>80</v>
      </c>
      <c r="G5" s="10">
        <v>1440</v>
      </c>
      <c r="H5" s="10">
        <f t="shared" si="0"/>
        <v>1454.4</v>
      </c>
      <c r="I5" s="10">
        <v>1500</v>
      </c>
      <c r="J5" s="11">
        <f t="shared" si="1"/>
        <v>1550</v>
      </c>
      <c r="K5" s="10">
        <v>50</v>
      </c>
      <c r="L5" s="10"/>
      <c r="M5" s="10"/>
      <c r="N5" s="10"/>
      <c r="O5" s="10"/>
      <c r="P5" s="10"/>
      <c r="Q5" s="10"/>
      <c r="R5" s="10"/>
    </row>
    <row r="6" ht="14" customHeight="1" spans="1:18">
      <c r="A6" s="7" t="s">
        <v>73</v>
      </c>
      <c r="B6" s="8">
        <v>1961585</v>
      </c>
      <c r="C6" s="7" t="s">
        <v>81</v>
      </c>
      <c r="D6" s="7" t="s">
        <v>82</v>
      </c>
      <c r="E6" s="7" t="s">
        <v>76</v>
      </c>
      <c r="F6" s="7" t="s">
        <v>83</v>
      </c>
      <c r="G6" s="10">
        <v>2040</v>
      </c>
      <c r="H6" s="10">
        <f t="shared" si="0"/>
        <v>2060.4</v>
      </c>
      <c r="I6" s="10">
        <v>2100</v>
      </c>
      <c r="J6" s="11">
        <f t="shared" si="1"/>
        <v>2180</v>
      </c>
      <c r="K6" s="10">
        <v>80</v>
      </c>
      <c r="L6" s="10"/>
      <c r="M6" s="10"/>
      <c r="N6" s="10"/>
      <c r="O6" s="10"/>
      <c r="P6" s="10"/>
      <c r="Q6" s="10"/>
      <c r="R6" s="10"/>
    </row>
    <row r="7" ht="14" customHeight="1" spans="1:18">
      <c r="A7" s="7" t="s">
        <v>73</v>
      </c>
      <c r="B7" s="8">
        <v>1961585</v>
      </c>
      <c r="C7" s="7" t="s">
        <v>81</v>
      </c>
      <c r="D7" s="7" t="s">
        <v>82</v>
      </c>
      <c r="E7" s="7" t="s">
        <v>33</v>
      </c>
      <c r="F7" s="7" t="s">
        <v>84</v>
      </c>
      <c r="G7" s="10">
        <v>2340</v>
      </c>
      <c r="H7" s="10">
        <f t="shared" si="0"/>
        <v>2363.4</v>
      </c>
      <c r="I7" s="10">
        <v>2400</v>
      </c>
      <c r="J7" s="11">
        <f t="shared" si="1"/>
        <v>2450</v>
      </c>
      <c r="K7" s="10">
        <v>50</v>
      </c>
      <c r="L7" s="10"/>
      <c r="M7" s="10"/>
      <c r="N7" s="10"/>
      <c r="O7" s="10"/>
      <c r="P7" s="10"/>
      <c r="Q7" s="10"/>
      <c r="R7" s="10"/>
    </row>
    <row r="8" ht="14" customHeight="1" spans="1:18">
      <c r="A8" s="7" t="s">
        <v>73</v>
      </c>
      <c r="B8" s="8">
        <v>1961585</v>
      </c>
      <c r="C8" s="7" t="s">
        <v>81</v>
      </c>
      <c r="D8" s="7" t="s">
        <v>82</v>
      </c>
      <c r="E8" s="7" t="s">
        <v>34</v>
      </c>
      <c r="F8" s="7" t="s">
        <v>85</v>
      </c>
      <c r="G8" s="10">
        <v>1740</v>
      </c>
      <c r="H8" s="10">
        <f t="shared" si="0"/>
        <v>1757.4</v>
      </c>
      <c r="I8" s="10">
        <v>1800</v>
      </c>
      <c r="J8" s="11">
        <f t="shared" si="1"/>
        <v>1850</v>
      </c>
      <c r="K8" s="10">
        <v>50</v>
      </c>
      <c r="L8" s="10"/>
      <c r="M8" s="10"/>
      <c r="N8" s="10"/>
      <c r="O8" s="10"/>
      <c r="P8" s="10"/>
      <c r="Q8" s="10"/>
      <c r="R8" s="10"/>
    </row>
    <row r="9" ht="14" customHeight="1" spans="1:18">
      <c r="A9" s="7" t="s">
        <v>73</v>
      </c>
      <c r="B9" s="8">
        <v>1961585</v>
      </c>
      <c r="C9" s="7" t="s">
        <v>81</v>
      </c>
      <c r="D9" s="7" t="s">
        <v>82</v>
      </c>
      <c r="E9" s="7" t="s">
        <v>35</v>
      </c>
      <c r="F9" s="7" t="s">
        <v>86</v>
      </c>
      <c r="G9" s="10">
        <v>1440</v>
      </c>
      <c r="H9" s="10">
        <f t="shared" si="0"/>
        <v>1454.4</v>
      </c>
      <c r="I9" s="10">
        <v>1500</v>
      </c>
      <c r="J9" s="11">
        <f t="shared" si="1"/>
        <v>1550</v>
      </c>
      <c r="K9" s="10">
        <v>50</v>
      </c>
      <c r="L9" s="10"/>
      <c r="M9" s="10"/>
      <c r="N9" s="10"/>
      <c r="O9" s="10"/>
      <c r="P9" s="10"/>
      <c r="Q9" s="10"/>
      <c r="R9" s="10"/>
    </row>
  </sheetData>
  <pageMargins left="0.75" right="0.75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订购单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2016-11-03T06:29:00Z</dcterms:created>
  <cp:lastPrinted>2019-04-02T06:44:00Z</cp:lastPrinted>
  <dcterms:modified xsi:type="dcterms:W3CDTF">2025-09-30T01:08:29Z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1AC6BA3809BF4A719C1F1C0298087584_13</vt:lpwstr>
  </property>
</Properties>
</file>