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 (2)" sheetId="2" r:id="rId1"/>
  </sheets>
  <definedNames>
    <definedName name="_xlnm.Print_Area" localSheetId="0">'Sheet1 (2)'!$A$1:$R$39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<sst xmlns="http://schemas.openxmlformats.org/spreadsheetml/2006/main" count="72" uniqueCount="46">
  <si>
    <t>申购合同</t>
  </si>
  <si>
    <t>供方：上海汭洐</t>
  </si>
  <si>
    <t>合同标号：</t>
  </si>
  <si>
    <t>WSJ20251010-1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</si>
  <si>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</si>
  <si>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</si>
  <si>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</si>
  <si>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</si>
  <si>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</si>
  <si>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2025-10-22</t>
  </si>
  <si>
    <t>客户</t>
  </si>
  <si>
    <t>款号</t>
  </si>
  <si>
    <t>PO</t>
  </si>
  <si>
    <t>货品名</t>
  </si>
  <si>
    <t>内容</t>
  </si>
  <si>
    <t>订单数</t>
  </si>
  <si>
    <t>需订数量</t>
  </si>
  <si>
    <t>损耗</t>
  </si>
  <si>
    <t>单价</t>
  </si>
  <si>
    <t>总金额</t>
  </si>
  <si>
    <t>利丰</t>
  </si>
  <si>
    <t>038522</t>
  </si>
  <si>
    <t>1543486</t>
  </si>
  <si>
    <t>腰卡</t>
  </si>
  <si>
    <t>GIRLFRIEND SHORT</t>
  </si>
  <si>
    <t>靛蓝</t>
  </si>
  <si>
    <t>381</t>
  </si>
  <si>
    <t>纸质吊牌</t>
  </si>
  <si>
    <t>MID RISE</t>
  </si>
  <si>
    <t>配绳仔001</t>
  </si>
  <si>
    <t>1543488</t>
  </si>
  <si>
    <t>浅蓝</t>
  </si>
  <si>
    <t>383</t>
  </si>
  <si>
    <t>1543385</t>
  </si>
  <si>
    <t>品蓝</t>
  </si>
  <si>
    <t>1541812</t>
  </si>
  <si>
    <t>急蓝</t>
  </si>
  <si>
    <t>1543386</t>
  </si>
  <si>
    <t>合计</t>
  </si>
  <si>
    <t>备注</t>
  </si>
  <si>
    <t>部门</t>
  </si>
  <si>
    <t>跟单 梁珍</t>
  </si>
  <si>
    <t>购品种类型</t>
  </si>
  <si>
    <t>订购原因：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</si>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</sst>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4"/>
      <color rgb="FF000000"/>
      <name val="Tahoma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3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37" applyNumberFormat="0" applyAlignment="0" applyProtection="0">
      <alignment vertical="center"/>
    </xf>
    <xf numFmtId="0" fontId="20" fillId="7" borderId="38" applyNumberFormat="0" applyAlignment="0" applyProtection="0">
      <alignment vertical="center"/>
    </xf>
    <xf numFmtId="0" fontId="21" fillId="7" borderId="37" applyNumberFormat="0" applyAlignment="0" applyProtection="0">
      <alignment vertical="center"/>
    </xf>
    <xf numFmtId="0" fontId="22" fillId="8" borderId="39" applyNumberFormat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24" fillId="0" borderId="41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31" fillId="0" borderId="0">
      <alignment vertical="center"/>
    </xf>
    <xf numFmtId="0" fontId="30" fillId="0" borderId="0">
      <alignment vertical="center"/>
    </xf>
    <xf numFmtId="0" fontId="31" fillId="0" borderId="0"/>
  </cellStyleXfs>
  <cellXfs count="10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14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3" borderId="17" xfId="0" applyFont="1" applyFill="1" applyBorder="1">
      <alignment vertical="center"/>
    </xf>
    <xf numFmtId="0" fontId="3" fillId="3" borderId="18" xfId="0" applyFont="1" applyFill="1" applyBorder="1">
      <alignment vertical="center"/>
    </xf>
    <xf numFmtId="49" fontId="4" fillId="0" borderId="10" xfId="50" applyNumberFormat="1" applyFont="1" applyFill="1" applyBorder="1" applyAlignment="1">
      <alignment vertical="center" wrapText="1" shrinkToFit="1"/>
    </xf>
    <xf numFmtId="0" fontId="5" fillId="3" borderId="19" xfId="49" applyFont="1" applyFill="1" applyBorder="1" applyAlignment="1">
      <alignment vertical="center"/>
    </xf>
    <xf numFmtId="0" fontId="6" fillId="0" borderId="18" xfId="51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vertical="center" wrapText="1"/>
    </xf>
    <xf numFmtId="0" fontId="3" fillId="3" borderId="20" xfId="0" applyFont="1" applyFill="1" applyBorder="1">
      <alignment vertical="center"/>
    </xf>
    <xf numFmtId="0" fontId="3" fillId="3" borderId="1" xfId="0" applyFont="1" applyFill="1" applyBorder="1">
      <alignment vertical="center"/>
    </xf>
    <xf numFmtId="49" fontId="4" fillId="0" borderId="1" xfId="50" applyNumberFormat="1" applyFont="1" applyFill="1" applyBorder="1" applyAlignment="1">
      <alignment vertical="center" wrapText="1" shrinkToFit="1"/>
    </xf>
    <xf numFmtId="0" fontId="5" fillId="3" borderId="21" xfId="49" applyFont="1" applyFill="1" applyBorder="1" applyAlignment="1">
      <alignment vertical="center"/>
    </xf>
    <xf numFmtId="0" fontId="6" fillId="0" borderId="22" xfId="5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>
      <alignment vertical="center"/>
    </xf>
    <xf numFmtId="0" fontId="3" fillId="3" borderId="6" xfId="0" applyFont="1" applyFill="1" applyBorder="1">
      <alignment vertical="center"/>
    </xf>
    <xf numFmtId="49" fontId="4" fillId="0" borderId="6" xfId="50" applyNumberFormat="1" applyFont="1" applyFill="1" applyBorder="1" applyAlignment="1">
      <alignment vertical="center" wrapText="1" shrinkToFit="1"/>
    </xf>
    <xf numFmtId="0" fontId="5" fillId="3" borderId="24" xfId="49" applyFont="1" applyFill="1" applyBorder="1" applyAlignment="1">
      <alignment vertical="center"/>
    </xf>
    <xf numFmtId="0" fontId="6" fillId="0" borderId="6" xfId="51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vertical="center"/>
    </xf>
    <xf numFmtId="0" fontId="8" fillId="0" borderId="6" xfId="0" applyNumberFormat="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3" fillId="2" borderId="25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8" fillId="0" borderId="2" xfId="0" applyFont="1" applyBorder="1">
      <alignment vertical="center"/>
    </xf>
    <xf numFmtId="49" fontId="9" fillId="0" borderId="3" xfId="50" applyNumberFormat="1" applyFont="1" applyFill="1" applyBorder="1" applyAlignment="1">
      <alignment horizontal="center" vertical="center" wrapText="1" shrinkToFit="1"/>
    </xf>
    <xf numFmtId="0" fontId="0" fillId="0" borderId="4" xfId="0" applyBorder="1" applyAlignment="1">
      <alignment vertical="center"/>
    </xf>
    <xf numFmtId="0" fontId="8" fillId="0" borderId="1" xfId="0" applyFont="1" applyBorder="1">
      <alignment vertical="center"/>
    </xf>
    <xf numFmtId="0" fontId="3" fillId="4" borderId="2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8" fillId="0" borderId="26" xfId="0" applyFont="1" applyFill="1" applyBorder="1">
      <alignment vertical="center"/>
    </xf>
    <xf numFmtId="0" fontId="8" fillId="0" borderId="26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" fontId="2" fillId="3" borderId="18" xfId="0" applyNumberFormat="1" applyFont="1" applyFill="1" applyBorder="1" applyAlignment="1">
      <alignment horizontal="center" vertical="center"/>
    </xf>
    <xf numFmtId="9" fontId="2" fillId="4" borderId="18" xfId="0" applyNumberFormat="1" applyFont="1" applyFill="1" applyBorder="1" applyAlignment="1">
      <alignment horizontal="center" vertical="center"/>
    </xf>
    <xf numFmtId="9" fontId="10" fillId="4" borderId="6" xfId="0" applyNumberFormat="1" applyFont="1" applyFill="1" applyBorder="1" applyAlignment="1">
      <alignment vertical="center"/>
    </xf>
    <xf numFmtId="9" fontId="2" fillId="3" borderId="18" xfId="0" applyNumberFormat="1" applyFont="1" applyFill="1" applyBorder="1" applyAlignment="1">
      <alignment horizontal="center" vertical="center"/>
    </xf>
    <xf numFmtId="1" fontId="2" fillId="3" borderId="10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9" fontId="2" fillId="3" borderId="1" xfId="0" applyNumberFormat="1" applyFont="1" applyFill="1" applyBorder="1" applyAlignment="1">
      <alignment horizontal="center" vertical="center"/>
    </xf>
    <xf numFmtId="9" fontId="10" fillId="4" borderId="1" xfId="0" applyNumberFormat="1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3" borderId="18" xfId="0" applyFont="1" applyFill="1" applyBorder="1" applyAlignment="1">
      <alignment vertical="center"/>
    </xf>
    <xf numFmtId="2" fontId="2" fillId="3" borderId="29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2" fontId="2" fillId="3" borderId="31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2" fontId="2" fillId="3" borderId="32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vertical="center"/>
    </xf>
    <xf numFmtId="2" fontId="3" fillId="0" borderId="28" xfId="0" applyNumberFormat="1" applyFont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3" borderId="18" xfId="0" applyFont="1" applyFill="1" applyBorder="1" quotePrefix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721360</xdr:colOff>
      <xdr:row>53</xdr:row>
      <xdr:rowOff>64135</xdr:rowOff>
    </xdr:from>
    <xdr:to>
      <xdr:col>16</xdr:col>
      <xdr:colOff>159385</xdr:colOff>
      <xdr:row>78</xdr:row>
      <xdr:rowOff>167005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83985" y="11781790"/>
          <a:ext cx="6105525" cy="4455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333375</xdr:colOff>
      <xdr:row>18</xdr:row>
      <xdr:rowOff>81280</xdr:rowOff>
    </xdr:from>
    <xdr:to>
      <xdr:col>15</xdr:col>
      <xdr:colOff>424180</xdr:colOff>
      <xdr:row>40</xdr:row>
      <xdr:rowOff>32385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24825" y="5614670"/>
          <a:ext cx="4253230" cy="3906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181610</xdr:colOff>
      <xdr:row>17</xdr:row>
      <xdr:rowOff>42545</xdr:rowOff>
    </xdr:from>
    <xdr:to>
      <xdr:col>8</xdr:col>
      <xdr:colOff>248285</xdr:colOff>
      <xdr:row>43</xdr:row>
      <xdr:rowOff>66040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077335" y="5373370"/>
          <a:ext cx="3962400" cy="4695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1"/>
  <sheetViews>
    <sheetView tabSelected="1" view="pageBreakPreview" zoomScale="70" zoomScaleNormal="100" topLeftCell="A8" workbookViewId="0">
      <selection activeCell="T11" sqref="T11"/>
    </sheetView>
  </sheetViews>
  <sheetFormatPr defaultColWidth="9" defaultRowHeight="13.5"/>
  <cols>
    <col min="1" max="1" width="10.5" customWidth="1"/>
    <col min="2" max="2" width="12" customWidth="1"/>
    <col min="3" max="3" width="11.25" style="2" customWidth="1"/>
    <col min="4" max="4" width="17.375" customWidth="1"/>
    <col min="5" max="5" width="24.5" customWidth="1"/>
    <col min="6" max="6" width="11.875" customWidth="1"/>
    <col min="7" max="14" width="7.375" customWidth="1"/>
    <col min="15" max="15" width="10.375" customWidth="1"/>
    <col min="16" max="16" width="6.25" style="3" customWidth="1"/>
    <col min="17" max="17" width="9.75" style="3" customWidth="1"/>
    <col min="18" max="18" width="17.25" style="3" customWidth="1"/>
  </cols>
  <sheetData>
    <row r="1" ht="30.95" customHeight="1" spans="1:18">
      <c r="A1" s="4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18.95" customHeight="1" spans="1:18">
      <c r="A2" s="6" t="s">
        <v>1</v>
      </c>
      <c r="B2" s="7"/>
      <c r="C2" s="8"/>
      <c r="D2" s="7"/>
      <c r="E2" s="6"/>
      <c r="F2" s="9"/>
      <c r="G2" s="6" t="s">
        <v>2</v>
      </c>
      <c r="H2" s="9"/>
      <c r="I2" s="9" t="s">
        <v>3</v>
      </c>
      <c r="J2" s="9"/>
      <c r="K2" s="9"/>
      <c r="L2" s="9"/>
      <c r="M2" s="9"/>
      <c r="N2" s="9"/>
      <c r="O2" s="66"/>
      <c r="P2" s="66"/>
      <c r="Q2" s="66"/>
      <c r="R2" s="84"/>
    </row>
    <row r="3" ht="18.95" customHeight="1" spans="1:18">
      <c r="A3" s="10" t="s">
        <v>4</v>
      </c>
      <c r="B3" s="10"/>
      <c r="C3" s="11"/>
      <c r="D3" s="10"/>
      <c r="E3" s="10"/>
      <c r="F3" s="12"/>
      <c r="G3" s="10" t="s">
        <v>5</v>
      </c>
      <c r="H3" s="12" t="s">
        <v>6</v>
      </c>
      <c r="I3" s="12"/>
      <c r="J3" s="12"/>
      <c r="K3" s="12"/>
      <c r="L3" s="12"/>
      <c r="M3" s="12"/>
      <c r="N3" s="12"/>
      <c r="O3" s="67"/>
      <c r="P3" s="68"/>
      <c r="Q3" s="68"/>
      <c r="R3" s="85"/>
    </row>
    <row r="4" ht="18.95" customHeight="1" spans="1:18">
      <c r="A4" s="13" t="s">
        <v>7</v>
      </c>
      <c r="B4" s="13"/>
      <c r="C4" s="14"/>
      <c r="D4" s="13"/>
      <c r="E4" s="13"/>
      <c r="F4" s="15"/>
      <c r="G4" s="16" t="s">
        <v>8</v>
      </c>
      <c r="H4" s="17"/>
      <c r="I4" s="69">
        <v>45940</v>
      </c>
      <c r="J4" s="69"/>
      <c r="K4" s="69"/>
      <c r="L4" s="70"/>
      <c r="M4" s="70"/>
      <c r="N4" s="70"/>
      <c r="O4" s="17" t="s">
        <v>9</v>
      </c>
      <c r="P4" s="17"/>
      <c r="Q4" s="17"/>
      <c r="R4" s="86"/>
    </row>
    <row r="5" ht="18.95" customHeight="1" spans="1:18">
      <c r="A5" s="18" t="s">
        <v>10</v>
      </c>
      <c r="B5" s="19" t="s">
        <v>11</v>
      </c>
      <c r="C5" s="20" t="s">
        <v>12</v>
      </c>
      <c r="D5" s="19" t="s">
        <v>13</v>
      </c>
      <c r="E5" s="21" t="s">
        <v>14</v>
      </c>
      <c r="F5" s="22" t="s">
        <v>15</v>
      </c>
      <c r="G5" s="22"/>
      <c r="H5" s="22"/>
      <c r="I5" s="22"/>
      <c r="J5" s="22"/>
      <c r="K5" s="22"/>
      <c r="L5" s="22"/>
      <c r="M5" s="22"/>
      <c r="N5" s="71"/>
      <c r="O5" s="19" t="s">
        <v>16</v>
      </c>
      <c r="P5" s="72" t="s">
        <v>17</v>
      </c>
      <c r="Q5" s="72" t="s">
        <v>18</v>
      </c>
      <c r="R5" s="87" t="s">
        <v>19</v>
      </c>
    </row>
    <row r="6" ht="15" customHeight="1" spans="1:18">
      <c r="A6" s="23"/>
      <c r="B6" s="24"/>
      <c r="C6" s="25"/>
      <c r="D6" s="24"/>
      <c r="E6" s="26"/>
      <c r="F6" s="27"/>
      <c r="G6" s="10">
        <v>6</v>
      </c>
      <c r="H6" s="10">
        <v>8</v>
      </c>
      <c r="I6" s="10">
        <v>9</v>
      </c>
      <c r="J6" s="10">
        <v>10</v>
      </c>
      <c r="K6" s="10">
        <v>11</v>
      </c>
      <c r="L6" s="10">
        <v>12</v>
      </c>
      <c r="M6" s="10">
        <v>14</v>
      </c>
      <c r="N6" s="10">
        <v>16</v>
      </c>
      <c r="O6" s="24"/>
      <c r="P6" s="73"/>
      <c r="Q6" s="73"/>
      <c r="R6" s="88"/>
    </row>
    <row r="7" ht="32" customHeight="1" spans="1:18">
      <c r="A7" s="28" t="s">
        <v>20</v>
      </c>
      <c r="B7" s="101" t="s">
        <v>21</v>
      </c>
      <c r="C7" s="30" t="s">
        <v>22</v>
      </c>
      <c r="D7" s="31" t="s">
        <v>23</v>
      </c>
      <c r="E7" s="32" t="s">
        <v>24</v>
      </c>
      <c r="F7" s="33">
        <v>1300</v>
      </c>
      <c r="G7" s="34">
        <v>81</v>
      </c>
      <c r="H7" s="34">
        <v>71</v>
      </c>
      <c r="I7" s="34">
        <v>112</v>
      </c>
      <c r="J7" s="34">
        <v>204</v>
      </c>
      <c r="K7" s="34">
        <v>91</v>
      </c>
      <c r="L7" s="34">
        <v>327</v>
      </c>
      <c r="M7" s="34">
        <v>245</v>
      </c>
      <c r="N7" s="34">
        <v>194</v>
      </c>
      <c r="O7" s="74">
        <f t="shared" ref="O7:O11" si="0">SUM(G7:N7)</f>
        <v>1325</v>
      </c>
      <c r="P7" s="75"/>
      <c r="Q7" s="89">
        <v>0.149</v>
      </c>
      <c r="R7" s="90">
        <f t="shared" ref="R7:R20" si="1">Q7*O7</f>
        <v>197.425</v>
      </c>
    </row>
    <row r="8" ht="27" customHeight="1" spans="1:18">
      <c r="A8" s="35"/>
      <c r="B8" s="36" t="s">
        <v>25</v>
      </c>
      <c r="C8" s="37" t="s">
        <v>26</v>
      </c>
      <c r="D8" s="38" t="s">
        <v>27</v>
      </c>
      <c r="E8" s="39" t="s">
        <v>28</v>
      </c>
      <c r="F8" s="40"/>
      <c r="G8" s="41" t="s">
        <v>29</v>
      </c>
      <c r="H8" s="41"/>
      <c r="I8" s="41"/>
      <c r="J8" s="41"/>
      <c r="K8" s="41"/>
      <c r="L8" s="41"/>
      <c r="M8" s="41"/>
      <c r="N8" s="41"/>
      <c r="O8" s="74">
        <f t="shared" ref="O8:O12" si="2">F7*1.018</f>
        <v>1323.4</v>
      </c>
      <c r="P8" s="76"/>
      <c r="Q8" s="91">
        <v>0.271</v>
      </c>
      <c r="R8" s="92">
        <f t="shared" si="1"/>
        <v>358.6414</v>
      </c>
    </row>
    <row r="9" customFormat="1" ht="32" customHeight="1" spans="1:18">
      <c r="A9" s="28" t="s">
        <v>20</v>
      </c>
      <c r="B9" s="101" t="s">
        <v>21</v>
      </c>
      <c r="C9" s="30" t="s">
        <v>30</v>
      </c>
      <c r="D9" s="31" t="s">
        <v>23</v>
      </c>
      <c r="E9" s="32" t="s">
        <v>24</v>
      </c>
      <c r="F9" s="33">
        <v>3500</v>
      </c>
      <c r="G9" s="34">
        <v>214</v>
      </c>
      <c r="H9" s="34">
        <v>448</v>
      </c>
      <c r="I9" s="34">
        <v>234</v>
      </c>
      <c r="J9" s="34">
        <v>672</v>
      </c>
      <c r="K9" s="34">
        <v>387</v>
      </c>
      <c r="L9" s="34">
        <v>723</v>
      </c>
      <c r="M9" s="34">
        <v>570</v>
      </c>
      <c r="N9" s="34">
        <v>315</v>
      </c>
      <c r="O9" s="74">
        <f>SUM(G9:N9)</f>
        <v>3563</v>
      </c>
      <c r="P9" s="77"/>
      <c r="Q9" s="89">
        <v>0.149</v>
      </c>
      <c r="R9" s="90">
        <f t="shared" si="1"/>
        <v>530.887</v>
      </c>
    </row>
    <row r="10" customFormat="1" ht="27" customHeight="1" spans="1:18">
      <c r="A10" s="42"/>
      <c r="B10" s="43" t="s">
        <v>31</v>
      </c>
      <c r="C10" s="44" t="s">
        <v>32</v>
      </c>
      <c r="D10" s="45" t="s">
        <v>27</v>
      </c>
      <c r="E10" s="46" t="s">
        <v>28</v>
      </c>
      <c r="F10" s="47"/>
      <c r="G10" s="48" t="s">
        <v>29</v>
      </c>
      <c r="H10" s="48"/>
      <c r="I10" s="48"/>
      <c r="J10" s="48"/>
      <c r="K10" s="48"/>
      <c r="L10" s="48"/>
      <c r="M10" s="48"/>
      <c r="N10" s="48"/>
      <c r="O10" s="78">
        <f t="shared" si="2"/>
        <v>3563</v>
      </c>
      <c r="P10" s="76"/>
      <c r="Q10" s="93">
        <v>0.271</v>
      </c>
      <c r="R10" s="94">
        <f t="shared" si="1"/>
        <v>965.573</v>
      </c>
    </row>
    <row r="11" customFormat="1" ht="32" customHeight="1" spans="1:18">
      <c r="A11" s="36" t="s">
        <v>20</v>
      </c>
      <c r="B11" s="36">
        <v>179666</v>
      </c>
      <c r="C11" s="44" t="s">
        <v>33</v>
      </c>
      <c r="D11" s="38" t="s">
        <v>23</v>
      </c>
      <c r="E11" s="49" t="s">
        <v>24</v>
      </c>
      <c r="F11" s="40">
        <v>1600</v>
      </c>
      <c r="G11" s="50">
        <v>92</v>
      </c>
      <c r="H11" s="50">
        <v>163</v>
      </c>
      <c r="I11" s="50">
        <v>51</v>
      </c>
      <c r="J11" s="50">
        <v>245</v>
      </c>
      <c r="K11" s="50">
        <v>204</v>
      </c>
      <c r="L11" s="50">
        <v>365</v>
      </c>
      <c r="M11" s="50">
        <v>346</v>
      </c>
      <c r="N11" s="50">
        <v>163</v>
      </c>
      <c r="O11" s="79">
        <f t="shared" si="0"/>
        <v>1629</v>
      </c>
      <c r="P11" s="80"/>
      <c r="Q11" s="91">
        <v>0.149</v>
      </c>
      <c r="R11" s="95">
        <f t="shared" si="1"/>
        <v>242.721</v>
      </c>
    </row>
    <row r="12" customFormat="1" ht="27" customHeight="1" spans="1:18">
      <c r="A12" s="36"/>
      <c r="B12" s="36" t="s">
        <v>34</v>
      </c>
      <c r="C12" s="37"/>
      <c r="D12" s="38" t="s">
        <v>27</v>
      </c>
      <c r="E12" s="49" t="s">
        <v>28</v>
      </c>
      <c r="F12" s="40"/>
      <c r="G12" s="41" t="s">
        <v>29</v>
      </c>
      <c r="H12" s="41"/>
      <c r="I12" s="41"/>
      <c r="J12" s="41"/>
      <c r="K12" s="41"/>
      <c r="L12" s="41"/>
      <c r="M12" s="41"/>
      <c r="N12" s="41"/>
      <c r="O12" s="74">
        <f t="shared" si="2"/>
        <v>1628.8</v>
      </c>
      <c r="P12" s="81"/>
      <c r="Q12" s="91">
        <v>0.271</v>
      </c>
      <c r="R12" s="95">
        <f t="shared" si="1"/>
        <v>441.4048</v>
      </c>
    </row>
    <row r="13" customFormat="1" ht="27" customHeight="1" spans="1:18">
      <c r="A13" s="36" t="s">
        <v>20</v>
      </c>
      <c r="B13" s="36">
        <v>173807</v>
      </c>
      <c r="C13" s="44" t="s">
        <v>35</v>
      </c>
      <c r="D13" s="38" t="s">
        <v>23</v>
      </c>
      <c r="E13" s="49" t="s">
        <v>24</v>
      </c>
      <c r="F13" s="40">
        <v>1800</v>
      </c>
      <c r="G13" s="50">
        <v>81</v>
      </c>
      <c r="H13" s="50">
        <v>163</v>
      </c>
      <c r="I13" s="50">
        <v>122</v>
      </c>
      <c r="J13" s="50">
        <v>204</v>
      </c>
      <c r="K13" s="50">
        <v>245</v>
      </c>
      <c r="L13" s="50">
        <v>448</v>
      </c>
      <c r="M13" s="50">
        <v>365</v>
      </c>
      <c r="N13" s="50">
        <v>204</v>
      </c>
      <c r="O13" s="79">
        <f>SUM(G13:N13)</f>
        <v>1832</v>
      </c>
      <c r="P13" s="80"/>
      <c r="Q13" s="91">
        <v>0.149</v>
      </c>
      <c r="R13" s="95">
        <f t="shared" si="1"/>
        <v>272.968</v>
      </c>
    </row>
    <row r="14" customFormat="1" ht="27" customHeight="1" spans="1:18">
      <c r="A14" s="36"/>
      <c r="B14" s="36" t="s">
        <v>36</v>
      </c>
      <c r="C14" s="37"/>
      <c r="D14" s="38" t="s">
        <v>27</v>
      </c>
      <c r="E14" s="49" t="s">
        <v>28</v>
      </c>
      <c r="F14" s="40"/>
      <c r="G14" s="41" t="s">
        <v>29</v>
      </c>
      <c r="H14" s="41"/>
      <c r="I14" s="41"/>
      <c r="J14" s="41"/>
      <c r="K14" s="41"/>
      <c r="L14" s="41"/>
      <c r="M14" s="41"/>
      <c r="N14" s="41"/>
      <c r="O14" s="74">
        <f>F13*1.018</f>
        <v>1832.4</v>
      </c>
      <c r="P14" s="81"/>
      <c r="Q14" s="91">
        <v>0.271</v>
      </c>
      <c r="R14" s="95">
        <f t="shared" si="1"/>
        <v>496.5804</v>
      </c>
    </row>
    <row r="15" customFormat="1" ht="27" customHeight="1" spans="1:18">
      <c r="A15" s="36" t="s">
        <v>20</v>
      </c>
      <c r="B15" s="36">
        <v>179667</v>
      </c>
      <c r="C15" s="44" t="s">
        <v>37</v>
      </c>
      <c r="D15" s="38" t="s">
        <v>23</v>
      </c>
      <c r="E15" s="49" t="s">
        <v>24</v>
      </c>
      <c r="F15" s="40">
        <v>700</v>
      </c>
      <c r="G15" s="50">
        <v>81</v>
      </c>
      <c r="H15" s="50">
        <v>112</v>
      </c>
      <c r="I15" s="50">
        <v>61</v>
      </c>
      <c r="J15" s="50">
        <v>81</v>
      </c>
      <c r="K15" s="50">
        <v>132</v>
      </c>
      <c r="L15" s="50">
        <v>163</v>
      </c>
      <c r="M15" s="50">
        <v>81</v>
      </c>
      <c r="N15" s="50">
        <v>0</v>
      </c>
      <c r="O15" s="79">
        <f>SUM(G15:N15)</f>
        <v>711</v>
      </c>
      <c r="P15" s="80"/>
      <c r="Q15" s="91">
        <v>0.149</v>
      </c>
      <c r="R15" s="95">
        <f t="shared" si="1"/>
        <v>105.939</v>
      </c>
    </row>
    <row r="16" customFormat="1" ht="27" customHeight="1" spans="1:18">
      <c r="A16" s="36"/>
      <c r="B16" s="36"/>
      <c r="C16" s="37"/>
      <c r="D16" s="38" t="s">
        <v>27</v>
      </c>
      <c r="E16" s="49" t="s">
        <v>28</v>
      </c>
      <c r="F16" s="40"/>
      <c r="G16" s="41" t="s">
        <v>29</v>
      </c>
      <c r="H16" s="41"/>
      <c r="I16" s="41"/>
      <c r="J16" s="41"/>
      <c r="K16" s="41"/>
      <c r="L16" s="41"/>
      <c r="M16" s="41"/>
      <c r="N16" s="41"/>
      <c r="O16" s="74">
        <f>F15*1.018</f>
        <v>712.6</v>
      </c>
      <c r="P16" s="81"/>
      <c r="Q16" s="91">
        <v>0.271</v>
      </c>
      <c r="R16" s="95">
        <f t="shared" si="1"/>
        <v>193.1146</v>
      </c>
    </row>
    <row r="17" s="1" customFormat="1" ht="13" customHeight="1" spans="1:18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96"/>
    </row>
    <row r="18" ht="15.95" customHeight="1" spans="1:18">
      <c r="A18" s="53" t="s">
        <v>38</v>
      </c>
      <c r="B18" s="53"/>
      <c r="C18" s="54"/>
      <c r="D18" s="55"/>
      <c r="E18" s="9"/>
      <c r="F18" s="55"/>
      <c r="G18" s="55"/>
      <c r="H18" s="55"/>
      <c r="I18" s="55"/>
      <c r="J18" s="55"/>
      <c r="K18" s="55"/>
      <c r="L18" s="55"/>
      <c r="M18" s="55"/>
      <c r="N18" s="55"/>
      <c r="O18" s="82"/>
      <c r="P18" s="66"/>
      <c r="Q18" s="66"/>
      <c r="R18" s="97">
        <f>SUM(R7:R17)</f>
        <v>3805.2542</v>
      </c>
    </row>
    <row r="19" ht="21" customHeight="1" spans="1:18">
      <c r="A19" s="56" t="s">
        <v>39</v>
      </c>
      <c r="B19" s="57"/>
      <c r="C19" s="58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98"/>
    </row>
    <row r="20" ht="12" customHeight="1" spans="1:18">
      <c r="A20" s="56" t="s">
        <v>40</v>
      </c>
      <c r="B20" s="56"/>
      <c r="C20" s="60"/>
      <c r="D20" s="61" t="s">
        <v>41</v>
      </c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83"/>
      <c r="Q20" s="83"/>
      <c r="R20" s="99"/>
    </row>
    <row r="21" ht="12" customHeight="1" spans="1:18">
      <c r="A21" s="56" t="s">
        <v>42</v>
      </c>
      <c r="B21" s="56"/>
      <c r="C21" s="60"/>
      <c r="D21" s="61" t="s">
        <v>23</v>
      </c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83"/>
      <c r="Q21" s="83"/>
      <c r="R21" s="99"/>
    </row>
    <row r="22" ht="12" customHeight="1" spans="1:18">
      <c r="A22" s="56" t="s">
        <v>43</v>
      </c>
      <c r="B22" s="56"/>
      <c r="C22" s="60"/>
      <c r="D22" s="63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100"/>
    </row>
    <row r="23" ht="12" customHeight="1" spans="1:18">
      <c r="A23" s="56" t="s">
        <v>44</v>
      </c>
      <c r="B23" s="56"/>
      <c r="C23" s="60"/>
      <c r="D23" s="63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100"/>
    </row>
    <row r="24" ht="12" customHeight="1" spans="1:18">
      <c r="A24" s="56" t="s">
        <v>45</v>
      </c>
      <c r="B24" s="56"/>
      <c r="C24" s="60"/>
      <c r="D24" s="63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100"/>
    </row>
    <row r="25" ht="27.95" customHeight="1"/>
    <row r="61" ht="18.75" spans="5:12">
      <c r="E61" s="65"/>
      <c r="F61" s="65"/>
      <c r="G61" s="65"/>
      <c r="H61" s="65"/>
      <c r="I61" s="65"/>
      <c r="J61" s="65"/>
      <c r="K61" s="65"/>
      <c r="L61" s="65"/>
    </row>
  </sheetData>
  <mergeCells count="28">
    <mergeCell ref="A1:R1"/>
    <mergeCell ref="O2:R2"/>
    <mergeCell ref="O3:R3"/>
    <mergeCell ref="G4:H4"/>
    <mergeCell ref="I4:K4"/>
    <mergeCell ref="O4:R4"/>
    <mergeCell ref="G5:N5"/>
    <mergeCell ref="G8:N8"/>
    <mergeCell ref="G10:N10"/>
    <mergeCell ref="G12:N12"/>
    <mergeCell ref="G14:N14"/>
    <mergeCell ref="G16:N16"/>
    <mergeCell ref="B19:R19"/>
    <mergeCell ref="D20:R20"/>
    <mergeCell ref="D21:R21"/>
    <mergeCell ref="D22:R22"/>
    <mergeCell ref="D23:R23"/>
    <mergeCell ref="D24:R24"/>
    <mergeCell ref="A5:A6"/>
    <mergeCell ref="B5:B6"/>
    <mergeCell ref="C5:C6"/>
    <mergeCell ref="D5:D6"/>
    <mergeCell ref="E5:E6"/>
    <mergeCell ref="F5:F6"/>
    <mergeCell ref="O5:O6"/>
    <mergeCell ref="P5:P6"/>
    <mergeCell ref="Q5:Q6"/>
    <mergeCell ref="R5:R6"/>
  </mergeCells>
  <pageMargins left="0.160416666666667" right="0.160416666666667" top="0.2125" bottom="0.2125" header="0.511805555555556" footer="0.511805555555556"/>
  <pageSetup paperSize="9" scale="66" orientation="landscape"/>
  <headerFooter/>
  <rowBreaks count="4" manualBreakCount="4">
    <brk id="42" max="16383" man="1"/>
    <brk id="45" max="17" man="1"/>
    <brk id="47" max="17" man="1"/>
    <brk id="60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2017-08-19T01:56:00Z</dcterms:created>
  <cp:lastPrinted>2022-10-03T03:23:00Z</cp:lastPrinted>
  <dcterms:modified xsi:type="dcterms:W3CDTF">2025-10-10T07:24:01Z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7331C68D38B043C69382BB8DC4F7499A</vt:lpwstr>
  </property>
</Properties>
</file>