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832" activeTab="1"/>
  </bookViews>
  <sheets>
    <sheet name="订单封面" sheetId="1" r:id="rId1"/>
    <sheet name="配比及港口明细" sheetId="8" r:id="rId2"/>
  </sheets>
  <definedNames>
    <definedName name="_xlnm._FilterDatabase" localSheetId="1" hidden="1">配比及港口明细!$A$3:$W$76</definedName>
    <definedName name="_xlnm.Print_Area" localSheetId="0">订单封面!$A$1:$L$14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<sst xmlns="http://schemas.openxmlformats.org/spreadsheetml/2006/main" count="161" uniqueCount="68">
  <si>
    <t>订单封面</t>
  </si>
  <si>
    <t>一、款式图、基本信息</t>
  </si>
  <si>
    <t>款号</t>
  </si>
  <si>
    <t>D5258AX</t>
  </si>
  <si>
    <t>客户</t>
  </si>
  <si>
    <t>DeFacto Perakende Tic. A.S.</t>
  </si>
  <si>
    <t>品名</t>
  </si>
  <si>
    <t>男成人珠地网眼长裤</t>
  </si>
  <si>
    <t>总数量</t>
  </si>
  <si>
    <t>工厂</t>
  </si>
  <si>
    <t>江阴广利</t>
  </si>
  <si>
    <t>业务员</t>
  </si>
  <si>
    <t xml:space="preserve">JENNY 秦小吉  </t>
  </si>
  <si>
    <t>交期</t>
  </si>
  <si>
    <t>制单</t>
  </si>
  <si>
    <t>JENNY 秦小吉 2025/8/15</t>
  </si>
  <si>
    <t>二、订单生产明细</t>
  </si>
  <si>
    <t>颜色代号</t>
  </si>
  <si>
    <t>颜色名称</t>
  </si>
  <si>
    <t>XS</t>
  </si>
  <si>
    <t>S</t>
  </si>
  <si>
    <t>M</t>
  </si>
  <si>
    <t>L</t>
  </si>
  <si>
    <t>XL</t>
  </si>
  <si>
    <t>XXL</t>
  </si>
  <si>
    <t>合计</t>
  </si>
  <si>
    <t>BK81-BLACK</t>
  </si>
  <si>
    <t>黑色</t>
  </si>
  <si>
    <t>GR206-GREY</t>
  </si>
  <si>
    <t>灰色</t>
  </si>
  <si>
    <t>尺码小计</t>
  </si>
  <si>
    <t>装 箱 单</t>
  </si>
  <si>
    <t>款号：D5258AX</t>
  </si>
  <si>
    <t>箱号</t>
  </si>
  <si>
    <t>箱数*2</t>
  </si>
  <si>
    <r>
      <rPr>
        <b/>
        <sz val="11"/>
        <rFont val="Calibri"/>
        <charset val="134"/>
      </rPr>
      <t>PO</t>
    </r>
    <r>
      <rPr>
        <b/>
        <sz val="11"/>
        <rFont val="宋体"/>
        <charset val="134"/>
      </rPr>
      <t>号</t>
    </r>
  </si>
  <si>
    <t>港口</t>
  </si>
  <si>
    <t>颜色</t>
  </si>
  <si>
    <t>一个配比数量</t>
  </si>
  <si>
    <t>每箱配比数</t>
  </si>
  <si>
    <t>总件数</t>
  </si>
  <si>
    <t>毛重（kgs）</t>
  </si>
  <si>
    <t>总毛重</t>
  </si>
  <si>
    <t>净重（kgs）</t>
  </si>
  <si>
    <t>总净重</t>
  </si>
  <si>
    <t>外箱规格</t>
  </si>
  <si>
    <t>体积</t>
  </si>
  <si>
    <t>BOSNIA</t>
  </si>
  <si>
    <t>BK81 - BLACK</t>
  </si>
  <si>
    <t>GR206 - GREY</t>
  </si>
  <si>
    <t>GEORGIA</t>
  </si>
  <si>
    <t>MACEDONIA</t>
  </si>
  <si>
    <t>MOLDOVA</t>
  </si>
  <si>
    <t>MONTENEGRO</t>
  </si>
  <si>
    <t>NORTH IRAQ</t>
  </si>
  <si>
    <t>SERBIA</t>
  </si>
  <si>
    <t>SOUTH IRAQ</t>
  </si>
  <si>
    <t>UKRAINE</t>
  </si>
  <si>
    <t>UZBEKISTAN</t>
  </si>
  <si>
    <t>LEBANON</t>
  </si>
  <si>
    <t>MOROCCO</t>
  </si>
  <si>
    <t>ALBANIA</t>
  </si>
  <si>
    <t>EGYPT</t>
  </si>
  <si>
    <t>AZERBAIJAN</t>
  </si>
  <si>
    <t>KOSOVO</t>
  </si>
  <si>
    <t>KAZAKHSTAN</t>
  </si>
  <si>
    <t>TOPTAN-5</t>
  </si>
  <si>
    <t>TOPTAN-7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</si>
</sst>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36">
    <font>
      <sz val="11"/>
      <name val="等线"/>
      <charset val="134"/>
    </font>
    <font>
      <sz val="24"/>
      <name val="等线"/>
      <charset val="134"/>
    </font>
    <font>
      <sz val="20"/>
      <name val="等线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b/>
      <sz val="12"/>
      <color rgb="FF000000"/>
      <name val="微软雅黑"/>
      <charset val="134"/>
    </font>
    <font>
      <sz val="16"/>
      <name val="等线"/>
      <charset val="134"/>
    </font>
    <font>
      <b/>
      <sz val="16"/>
      <color rgb="FFFF0000"/>
      <name val="等线"/>
      <charset val="134"/>
    </font>
    <font>
      <sz val="11"/>
      <color rgb="FF000000"/>
      <name val="微软雅黑"/>
      <charset val="134"/>
    </font>
    <font>
      <b/>
      <sz val="24"/>
      <color rgb="FF000000"/>
      <name val="微软雅黑"/>
      <charset val="134"/>
    </font>
    <font>
      <b/>
      <sz val="14"/>
      <color rgb="FF000000"/>
      <name val="微软雅黑"/>
      <charset val="134"/>
    </font>
    <font>
      <b/>
      <sz val="11"/>
      <color rgb="FF000000"/>
      <name val="微软雅黑"/>
      <charset val="134"/>
    </font>
    <font>
      <sz val="16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7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</cellStyleXfs>
  <cellXfs count="69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/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0" borderId="8" xfId="0" applyNumberFormat="1" applyFont="1" applyBorder="1" applyAlignment="1">
      <alignment horizontal="center" vertical="center" wrapText="1"/>
    </xf>
    <xf numFmtId="0" fontId="0" fillId="0" borderId="8" xfId="0" applyNumberFormat="1" applyFont="1" applyBorder="1" applyAlignment="1">
      <alignment horizontal="center" vertical="center"/>
    </xf>
    <xf numFmtId="1" fontId="0" fillId="0" borderId="8" xfId="0" applyNumberFormat="1" applyFont="1" applyBorder="1" applyAlignment="1">
      <alignment horizontal="center" vertical="center"/>
    </xf>
    <xf numFmtId="0" fontId="0" fillId="2" borderId="8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/>
    <xf numFmtId="0" fontId="0" fillId="0" borderId="1" xfId="0" applyFill="1" applyBorder="1" applyAlignment="1">
      <alignment wrapText="1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/>
    </xf>
    <xf numFmtId="1" fontId="0" fillId="0" borderId="8" xfId="0" applyNumberFormat="1" applyFont="1" applyFill="1" applyBorder="1" applyAlignment="1">
      <alignment horizontal="center" vertical="center" wrapText="1"/>
    </xf>
    <xf numFmtId="176" fontId="0" fillId="0" borderId="8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7" fontId="0" fillId="0" borderId="8" xfId="0" applyNumberFormat="1" applyFont="1" applyFill="1" applyBorder="1" applyAlignment="1">
      <alignment horizontal="center" vertical="center" wrapText="1"/>
    </xf>
    <xf numFmtId="177" fontId="0" fillId="0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58" fontId="8" fillId="0" borderId="9" xfId="0" applyNumberFormat="1" applyFont="1" applyBorder="1" applyAlignment="1">
      <alignment horizontal="left" vertical="center" wrapText="1"/>
    </xf>
    <xf numFmtId="0" fontId="5" fillId="3" borderId="9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58" fontId="8" fillId="0" borderId="9" xfId="0" applyNumberFormat="1" applyFont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1" fontId="0" fillId="0" borderId="0" xfId="0" applyNumberFormat="1" applyAlignment="1"/>
    <xf numFmtId="0" fontId="14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137795</xdr:colOff>
      <xdr:row>4</xdr:row>
      <xdr:rowOff>219710</xdr:rowOff>
    </xdr:from>
    <xdr:to>
      <xdr:col>0</xdr:col>
      <xdr:colOff>1986280</xdr:colOff>
      <xdr:row>7</xdr:row>
      <xdr:rowOff>1270000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795" y="1092835"/>
          <a:ext cx="1848485" cy="2339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view="pageBreakPreview" zoomScaleNormal="100" workbookViewId="0">
      <selection activeCell="C9" sqref="C9"/>
    </sheetView>
  </sheetViews>
  <sheetFormatPr defaultColWidth="8.86666666666667" defaultRowHeight="16.5"/>
  <cols>
    <col min="1" max="1" width="26.5" style="51" customWidth="1"/>
    <col min="2" max="2" width="19.9333333333333" style="51" customWidth="1"/>
    <col min="3" max="3" width="25.6" style="51" customWidth="1"/>
    <col min="4" max="4" width="17.6666666666667" style="51" customWidth="1"/>
    <col min="5" max="5" width="9.66666666666667" style="51" customWidth="1"/>
    <col min="6" max="6" width="11.4666666666667" style="51" customWidth="1"/>
    <col min="7" max="10" width="9.66666666666667" style="51" customWidth="1"/>
    <col min="11" max="11" width="10.3333333333333" style="3" customWidth="1"/>
    <col min="12" max="16384" width="8.86666666666667" style="3"/>
  </cols>
  <sheetData>
    <row r="1" ht="13.5" customHeight="1" spans="3:6">
      <c r="C1" s="52" t="s">
        <v>0</v>
      </c>
      <c r="D1" s="52"/>
      <c r="E1" s="52"/>
      <c r="F1" s="52"/>
    </row>
    <row r="2" ht="13.5" customHeight="1" spans="3:6">
      <c r="C2" s="52"/>
      <c r="D2" s="52"/>
      <c r="E2" s="52"/>
      <c r="F2" s="52"/>
    </row>
    <row r="4" ht="25.25" customHeight="1" spans="1:1">
      <c r="A4" s="53" t="s">
        <v>1</v>
      </c>
    </row>
    <row r="5" ht="33.85" customHeight="1" spans="1:10">
      <c r="A5" s="54"/>
      <c r="B5" s="55" t="s">
        <v>2</v>
      </c>
      <c r="C5" s="56" t="s">
        <v>3</v>
      </c>
      <c r="D5" s="56"/>
      <c r="E5" s="56"/>
      <c r="F5" s="55" t="s">
        <v>4</v>
      </c>
      <c r="G5" s="57" t="s">
        <v>5</v>
      </c>
      <c r="H5" s="57"/>
      <c r="I5" s="57"/>
      <c r="J5" s="57"/>
    </row>
    <row r="6" ht="33.85" customHeight="1" spans="1:10">
      <c r="A6" s="54"/>
      <c r="B6" s="55" t="s">
        <v>6</v>
      </c>
      <c r="C6" s="57" t="s">
        <v>7</v>
      </c>
      <c r="D6" s="57"/>
      <c r="E6" s="57"/>
      <c r="F6" s="55" t="s">
        <v>8</v>
      </c>
      <c r="G6" s="58">
        <v>7878</v>
      </c>
      <c r="H6" s="58"/>
      <c r="I6" s="58"/>
      <c r="J6" s="58"/>
    </row>
    <row r="7" ht="33.85" customHeight="1" spans="1:10">
      <c r="A7" s="54"/>
      <c r="B7" s="55" t="s">
        <v>9</v>
      </c>
      <c r="C7" s="57" t="s">
        <v>10</v>
      </c>
      <c r="D7" s="57"/>
      <c r="E7" s="57"/>
      <c r="F7" s="55" t="s">
        <v>11</v>
      </c>
      <c r="G7" s="57" t="s">
        <v>12</v>
      </c>
      <c r="H7" s="57"/>
      <c r="I7" s="57"/>
      <c r="J7" s="57"/>
    </row>
    <row r="8" ht="120" customHeight="1" spans="1:10">
      <c r="A8" s="54"/>
      <c r="B8" s="55" t="s">
        <v>13</v>
      </c>
      <c r="C8" s="59">
        <v>45940</v>
      </c>
      <c r="D8" s="59"/>
      <c r="E8" s="57"/>
      <c r="F8" s="55" t="s">
        <v>14</v>
      </c>
      <c r="G8" s="57" t="s">
        <v>15</v>
      </c>
      <c r="H8" s="57"/>
      <c r="I8" s="57"/>
      <c r="J8" s="57"/>
    </row>
    <row r="10" ht="25.25" customHeight="1" spans="1:1">
      <c r="A10" s="53" t="s">
        <v>16</v>
      </c>
    </row>
    <row r="11" s="50" customFormat="1" ht="39.75" customHeight="1" spans="1:11">
      <c r="A11" s="60" t="s">
        <v>2</v>
      </c>
      <c r="B11" s="60" t="s">
        <v>17</v>
      </c>
      <c r="C11" s="60" t="s">
        <v>18</v>
      </c>
      <c r="D11" s="60" t="s">
        <v>13</v>
      </c>
      <c r="E11" s="60" t="s">
        <v>19</v>
      </c>
      <c r="F11" s="60" t="s">
        <v>20</v>
      </c>
      <c r="G11" s="60" t="s">
        <v>21</v>
      </c>
      <c r="H11" s="60" t="s">
        <v>22</v>
      </c>
      <c r="I11" s="60" t="s">
        <v>23</v>
      </c>
      <c r="J11" s="60" t="s">
        <v>24</v>
      </c>
      <c r="K11" s="60" t="s">
        <v>25</v>
      </c>
    </row>
    <row r="12" s="50" customFormat="1" ht="48" customHeight="1" spans="1:11">
      <c r="A12" s="61" t="str">
        <f>C5</f>
        <v>D5258AX</v>
      </c>
      <c r="B12" s="61" t="s">
        <v>26</v>
      </c>
      <c r="C12" s="62" t="s">
        <v>27</v>
      </c>
      <c r="D12" s="63">
        <f>C8</f>
        <v>45940</v>
      </c>
      <c r="E12" s="62">
        <v>158</v>
      </c>
      <c r="F12" s="62">
        <v>834</v>
      </c>
      <c r="G12" s="62">
        <v>1251</v>
      </c>
      <c r="H12" s="62">
        <v>1159</v>
      </c>
      <c r="I12" s="62">
        <v>742</v>
      </c>
      <c r="J12" s="62">
        <v>417</v>
      </c>
      <c r="K12" s="65">
        <f>SUM(E12:J12)</f>
        <v>4561</v>
      </c>
    </row>
    <row r="13" s="50" customFormat="1" ht="48" customHeight="1" spans="1:11">
      <c r="A13" s="61" t="str">
        <f>C5</f>
        <v>D5258AX</v>
      </c>
      <c r="B13" s="61" t="s">
        <v>28</v>
      </c>
      <c r="C13" s="62" t="s">
        <v>29</v>
      </c>
      <c r="D13" s="63">
        <f>C8</f>
        <v>45940</v>
      </c>
      <c r="E13" s="62">
        <v>114</v>
      </c>
      <c r="F13" s="62">
        <v>606</v>
      </c>
      <c r="G13" s="62">
        <v>909</v>
      </c>
      <c r="H13" s="62">
        <v>844</v>
      </c>
      <c r="I13" s="62">
        <v>541</v>
      </c>
      <c r="J13" s="62">
        <v>303</v>
      </c>
      <c r="K13" s="65">
        <f>SUM(E13:J13)</f>
        <v>3317</v>
      </c>
    </row>
    <row r="14" ht="28" customHeight="1" spans="1:11">
      <c r="A14" s="64" t="s">
        <v>30</v>
      </c>
      <c r="B14" s="64"/>
      <c r="C14" s="64"/>
      <c r="D14" s="64"/>
      <c r="E14" s="65">
        <f t="shared" ref="E14:K14" si="0">SUM(E12:E13)</f>
        <v>272</v>
      </c>
      <c r="F14" s="65">
        <f t="shared" si="0"/>
        <v>1440</v>
      </c>
      <c r="G14" s="65">
        <f t="shared" si="0"/>
        <v>2160</v>
      </c>
      <c r="H14" s="65">
        <f t="shared" si="0"/>
        <v>2003</v>
      </c>
      <c r="I14" s="65">
        <f t="shared" si="0"/>
        <v>1283</v>
      </c>
      <c r="J14" s="65">
        <f t="shared" si="0"/>
        <v>720</v>
      </c>
      <c r="K14" s="67">
        <f t="shared" si="0"/>
        <v>7878</v>
      </c>
    </row>
    <row r="17" spans="3:9">
      <c r="C17" s="66"/>
      <c r="D17" s="66"/>
      <c r="E17" s="66"/>
      <c r="F17" s="66"/>
      <c r="G17" s="66"/>
      <c r="H17" s="66"/>
      <c r="I17" s="68"/>
    </row>
  </sheetData>
  <sheetProtection formatCells="0" formatColumns="0" formatRows="0" insertRows="0" insertColumns="0" insertHyperlinks="0" deleteColumns="0" deleteRows="0" sort="0" autoFilter="0" pivotTables="0"/>
  <mergeCells count="11">
    <mergeCell ref="C5:E5"/>
    <mergeCell ref="G5:J5"/>
    <mergeCell ref="C6:E6"/>
    <mergeCell ref="G6:J6"/>
    <mergeCell ref="C7:E7"/>
    <mergeCell ref="G7:J7"/>
    <mergeCell ref="C8:E8"/>
    <mergeCell ref="G8:J8"/>
    <mergeCell ref="A14:C14"/>
    <mergeCell ref="A5:A8"/>
    <mergeCell ref="C1:F2"/>
  </mergeCells>
  <pageMargins left="0.393055555555556" right="0" top="0.786805555555556" bottom="0" header="0.511805555555556" footer="0.511805555555556"/>
  <pageSetup paperSize="9" scale="86" orientation="landscape" horizontalDpi="600"/>
  <headerFooter>
    <oddFooter>&amp;C&amp;P/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6"/>
  <sheetViews>
    <sheetView tabSelected="1" view="pageBreakPreview" zoomScale="80" zoomScaleNormal="100" workbookViewId="0">
      <selection activeCell="C5" sqref="C5:C75"/>
    </sheetView>
  </sheetViews>
  <sheetFormatPr defaultColWidth="9" defaultRowHeight="14"/>
  <cols>
    <col min="1" max="3" width="9.86666666666667" style="3" customWidth="1"/>
    <col min="4" max="4" width="13.2" style="3" customWidth="1"/>
    <col min="5" max="5" width="16" style="3" customWidth="1"/>
    <col min="6" max="6" width="18.5" style="3" customWidth="1"/>
    <col min="7" max="12" width="5.66666666666667" style="3" customWidth="1"/>
    <col min="13" max="13" width="6" style="4" customWidth="1"/>
    <col min="14" max="14" width="7.625" style="4" customWidth="1"/>
    <col min="15" max="15" width="7.5" style="4" customWidth="1"/>
    <col min="16" max="16" width="9.25" style="4" customWidth="1"/>
    <col min="17" max="17" width="12.1916666666667" style="4" customWidth="1"/>
    <col min="18" max="18" width="8.9" style="4" customWidth="1"/>
    <col min="19" max="19" width="8.75" style="4" customWidth="1"/>
    <col min="20" max="20" width="8" style="3" customWidth="1"/>
    <col min="21" max="21" width="7.25" style="3" customWidth="1"/>
    <col min="22" max="22" width="7.5" style="3" customWidth="1"/>
    <col min="23" max="23" width="9.46666666666667" style="3" customWidth="1"/>
    <col min="24" max="24" width="7.80833333333333" style="3" customWidth="1"/>
    <col min="25" max="38" width="8.4" style="3" customWidth="1"/>
    <col min="39" max="16384" width="9" style="3"/>
  </cols>
  <sheetData>
    <row r="1" ht="30" customHeight="1" spans="1:23">
      <c r="A1" s="5" t="s">
        <v>31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ht="30" customHeight="1" spans="1:24">
      <c r="A2" s="6" t="s">
        <v>32</v>
      </c>
      <c r="B2" s="6"/>
      <c r="C2" s="6"/>
      <c r="D2" s="6"/>
      <c r="E2" s="6"/>
      <c r="F2" s="6"/>
      <c r="G2" s="7"/>
      <c r="H2" s="7"/>
      <c r="I2" s="7"/>
      <c r="J2" s="7"/>
      <c r="K2" s="7"/>
      <c r="L2" s="23"/>
      <c r="M2" s="24"/>
      <c r="N2" s="24"/>
      <c r="O2" s="24"/>
      <c r="P2" s="24"/>
      <c r="Q2" s="24"/>
      <c r="R2" s="24"/>
      <c r="S2" s="24"/>
      <c r="T2" s="23"/>
      <c r="U2" s="23"/>
      <c r="V2" s="23"/>
      <c r="W2" s="23"/>
      <c r="X2" s="33"/>
    </row>
    <row r="3" ht="26.25" customHeight="1" spans="1:38">
      <c r="A3" s="8" t="s">
        <v>33</v>
      </c>
      <c r="B3" s="9"/>
      <c r="C3" s="10" t="s">
        <v>34</v>
      </c>
      <c r="D3" s="11" t="s">
        <v>35</v>
      </c>
      <c r="E3" s="12" t="s">
        <v>36</v>
      </c>
      <c r="F3" s="12" t="s">
        <v>37</v>
      </c>
      <c r="G3" s="13"/>
      <c r="H3" s="13"/>
      <c r="I3" s="13"/>
      <c r="J3" s="13"/>
      <c r="K3" s="13"/>
      <c r="L3" s="25"/>
      <c r="M3" s="26" t="s">
        <v>38</v>
      </c>
      <c r="N3" s="26" t="s">
        <v>39</v>
      </c>
      <c r="O3" s="27" t="s">
        <v>40</v>
      </c>
      <c r="P3" s="26" t="s">
        <v>41</v>
      </c>
      <c r="Q3" s="26" t="s">
        <v>42</v>
      </c>
      <c r="R3" s="26" t="s">
        <v>43</v>
      </c>
      <c r="S3" s="26" t="s">
        <v>44</v>
      </c>
      <c r="T3" s="34" t="s">
        <v>45</v>
      </c>
      <c r="U3" s="35"/>
      <c r="V3" s="36"/>
      <c r="W3" s="37" t="s">
        <v>46</v>
      </c>
      <c r="X3" s="38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</row>
    <row r="4" ht="26.25" customHeight="1" spans="1:38">
      <c r="A4" s="14"/>
      <c r="B4" s="15"/>
      <c r="C4" s="16"/>
      <c r="D4" s="17"/>
      <c r="E4" s="17"/>
      <c r="F4" s="17"/>
      <c r="G4" s="18" t="s">
        <v>19</v>
      </c>
      <c r="H4" s="18" t="s">
        <v>20</v>
      </c>
      <c r="I4" s="18" t="s">
        <v>21</v>
      </c>
      <c r="J4" s="18" t="s">
        <v>22</v>
      </c>
      <c r="K4" s="18" t="s">
        <v>23</v>
      </c>
      <c r="L4" s="28" t="s">
        <v>24</v>
      </c>
      <c r="M4" s="29"/>
      <c r="N4" s="29"/>
      <c r="O4" s="26"/>
      <c r="P4" s="29"/>
      <c r="Q4" s="29"/>
      <c r="R4" s="29"/>
      <c r="S4" s="29"/>
      <c r="T4" s="39"/>
      <c r="U4" s="40"/>
      <c r="V4" s="41"/>
      <c r="W4" s="42"/>
      <c r="X4" s="43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</row>
    <row r="5" s="1" customFormat="1" ht="33" customHeight="1" spans="1:24">
      <c r="A5" s="19">
        <v>1</v>
      </c>
      <c r="B5" s="19">
        <v>3</v>
      </c>
      <c r="C5" s="19">
        <v>3</v>
      </c>
      <c r="D5" s="20">
        <v>1682343</v>
      </c>
      <c r="E5" s="20" t="s">
        <v>47</v>
      </c>
      <c r="F5" s="21" t="s">
        <v>48</v>
      </c>
      <c r="G5" s="21">
        <v>0</v>
      </c>
      <c r="H5" s="21">
        <v>2</v>
      </c>
      <c r="I5" s="21">
        <v>3</v>
      </c>
      <c r="J5" s="20">
        <v>3</v>
      </c>
      <c r="K5" s="20">
        <v>2</v>
      </c>
      <c r="L5" s="30">
        <v>1</v>
      </c>
      <c r="M5" s="31">
        <f t="shared" ref="M5:M10" si="0">SUM(G5:L5)</f>
        <v>11</v>
      </c>
      <c r="N5" s="30">
        <v>2</v>
      </c>
      <c r="O5" s="30">
        <f>SUM(N5*M5*C5)</f>
        <v>66</v>
      </c>
      <c r="P5" s="32">
        <v>11.8</v>
      </c>
      <c r="Q5" s="32">
        <f>SUM(P5*C5)</f>
        <v>35.4</v>
      </c>
      <c r="R5" s="32">
        <v>10.8</v>
      </c>
      <c r="S5" s="32">
        <f>SUM(R5*C5)</f>
        <v>32.4</v>
      </c>
      <c r="T5" s="31">
        <v>60</v>
      </c>
      <c r="U5" s="31">
        <v>40</v>
      </c>
      <c r="V5" s="31">
        <v>30</v>
      </c>
      <c r="W5" s="44">
        <f>SUM(X5*C5)</f>
        <v>0.216</v>
      </c>
      <c r="X5" s="45">
        <v>0.072</v>
      </c>
    </row>
    <row r="6" s="1" customFormat="1" ht="33" customHeight="1" spans="1:24">
      <c r="A6" s="19">
        <v>4</v>
      </c>
      <c r="B6" s="22">
        <v>5</v>
      </c>
      <c r="C6" s="19">
        <v>2</v>
      </c>
      <c r="D6" s="20">
        <v>1682343</v>
      </c>
      <c r="E6" s="20" t="s">
        <v>47</v>
      </c>
      <c r="F6" s="21" t="s">
        <v>49</v>
      </c>
      <c r="G6" s="21">
        <v>0</v>
      </c>
      <c r="H6" s="21">
        <v>2</v>
      </c>
      <c r="I6" s="21">
        <v>3</v>
      </c>
      <c r="J6" s="20">
        <v>3</v>
      </c>
      <c r="K6" s="20">
        <v>2</v>
      </c>
      <c r="L6" s="30">
        <v>1</v>
      </c>
      <c r="M6" s="31">
        <f t="shared" si="0"/>
        <v>11</v>
      </c>
      <c r="N6" s="30">
        <v>2</v>
      </c>
      <c r="O6" s="30">
        <f t="shared" ref="O6:O29" si="1">SUM(N6*M6*C6)</f>
        <v>44</v>
      </c>
      <c r="P6" s="32">
        <v>11.8</v>
      </c>
      <c r="Q6" s="32">
        <f>SUM(P6*C6)</f>
        <v>23.6</v>
      </c>
      <c r="R6" s="32">
        <v>10.8</v>
      </c>
      <c r="S6" s="32">
        <f t="shared" ref="S6:S37" si="2">SUM(R6*C6)</f>
        <v>21.6</v>
      </c>
      <c r="T6" s="31">
        <v>60</v>
      </c>
      <c r="U6" s="31">
        <v>40</v>
      </c>
      <c r="V6" s="31">
        <v>30</v>
      </c>
      <c r="W6" s="44">
        <f>SUM(X6*C6)</f>
        <v>0.144</v>
      </c>
      <c r="X6" s="45">
        <v>0.072</v>
      </c>
    </row>
    <row r="7" s="1" customFormat="1" ht="26" customHeight="1" spans="1:24">
      <c r="A7" s="19"/>
      <c r="B7" s="19"/>
      <c r="C7" s="19"/>
      <c r="D7" s="20"/>
      <c r="E7" s="20"/>
      <c r="F7" s="21"/>
      <c r="G7" s="21"/>
      <c r="H7" s="21"/>
      <c r="I7" s="21"/>
      <c r="J7" s="20"/>
      <c r="K7" s="20"/>
      <c r="L7" s="30"/>
      <c r="M7" s="31"/>
      <c r="N7" s="30"/>
      <c r="O7" s="30"/>
      <c r="P7" s="32"/>
      <c r="Q7" s="32"/>
      <c r="R7" s="32"/>
      <c r="S7" s="32"/>
      <c r="T7" s="31"/>
      <c r="U7" s="31"/>
      <c r="V7" s="31"/>
      <c r="W7" s="44"/>
      <c r="X7" s="45"/>
    </row>
    <row r="8" s="1" customFormat="1" ht="33" customHeight="1" spans="1:24">
      <c r="A8" s="19">
        <v>1</v>
      </c>
      <c r="B8" s="19">
        <v>5</v>
      </c>
      <c r="C8" s="19">
        <v>5</v>
      </c>
      <c r="D8" s="20">
        <v>1682342</v>
      </c>
      <c r="E8" s="20" t="s">
        <v>50</v>
      </c>
      <c r="F8" s="21" t="s">
        <v>48</v>
      </c>
      <c r="G8" s="21">
        <v>0</v>
      </c>
      <c r="H8" s="21">
        <v>2</v>
      </c>
      <c r="I8" s="21">
        <v>3</v>
      </c>
      <c r="J8" s="20">
        <v>3</v>
      </c>
      <c r="K8" s="20">
        <v>2</v>
      </c>
      <c r="L8" s="30">
        <v>1</v>
      </c>
      <c r="M8" s="31">
        <f t="shared" si="0"/>
        <v>11</v>
      </c>
      <c r="N8" s="30">
        <v>2</v>
      </c>
      <c r="O8" s="30">
        <f t="shared" si="1"/>
        <v>110</v>
      </c>
      <c r="P8" s="32">
        <v>11.8</v>
      </c>
      <c r="Q8" s="32">
        <f t="shared" ref="Q6:Q37" si="3">SUM(P8*C8)</f>
        <v>59</v>
      </c>
      <c r="R8" s="32">
        <v>10.8</v>
      </c>
      <c r="S8" s="32">
        <f t="shared" si="2"/>
        <v>54</v>
      </c>
      <c r="T8" s="31">
        <v>60</v>
      </c>
      <c r="U8" s="31">
        <v>40</v>
      </c>
      <c r="V8" s="31">
        <v>30</v>
      </c>
      <c r="W8" s="44">
        <f>SUM(X8*C8)</f>
        <v>0.36</v>
      </c>
      <c r="X8" s="45">
        <v>0.072</v>
      </c>
    </row>
    <row r="9" s="1" customFormat="1" ht="33" customHeight="1" spans="1:24">
      <c r="A9" s="19">
        <v>6</v>
      </c>
      <c r="B9" s="19">
        <v>9</v>
      </c>
      <c r="C9" s="19">
        <v>4</v>
      </c>
      <c r="D9" s="20">
        <v>1682342</v>
      </c>
      <c r="E9" s="20" t="s">
        <v>50</v>
      </c>
      <c r="F9" s="21" t="s">
        <v>49</v>
      </c>
      <c r="G9" s="21">
        <v>0</v>
      </c>
      <c r="H9" s="21">
        <v>2</v>
      </c>
      <c r="I9" s="21">
        <v>3</v>
      </c>
      <c r="J9" s="20">
        <v>3</v>
      </c>
      <c r="K9" s="20">
        <v>2</v>
      </c>
      <c r="L9" s="30">
        <v>1</v>
      </c>
      <c r="M9" s="31">
        <f t="shared" si="0"/>
        <v>11</v>
      </c>
      <c r="N9" s="30">
        <v>2</v>
      </c>
      <c r="O9" s="30">
        <f t="shared" si="1"/>
        <v>88</v>
      </c>
      <c r="P9" s="32">
        <v>11.8</v>
      </c>
      <c r="Q9" s="32">
        <f t="shared" si="3"/>
        <v>47.2</v>
      </c>
      <c r="R9" s="32">
        <v>10.8</v>
      </c>
      <c r="S9" s="32">
        <f t="shared" si="2"/>
        <v>43.2</v>
      </c>
      <c r="T9" s="31">
        <v>60</v>
      </c>
      <c r="U9" s="31">
        <v>40</v>
      </c>
      <c r="V9" s="31">
        <v>30</v>
      </c>
      <c r="W9" s="44">
        <f>SUM(X9*C9)</f>
        <v>0.288</v>
      </c>
      <c r="X9" s="45">
        <v>0.072</v>
      </c>
    </row>
    <row r="10" s="1" customFormat="1" ht="33" customHeight="1" spans="1:24">
      <c r="A10" s="19">
        <v>10</v>
      </c>
      <c r="B10" s="22">
        <v>10</v>
      </c>
      <c r="C10" s="19">
        <v>1</v>
      </c>
      <c r="D10" s="20">
        <v>1682342</v>
      </c>
      <c r="E10" s="20" t="s">
        <v>50</v>
      </c>
      <c r="F10" s="21" t="s">
        <v>49</v>
      </c>
      <c r="G10" s="21">
        <v>0</v>
      </c>
      <c r="H10" s="21">
        <v>2</v>
      </c>
      <c r="I10" s="21">
        <v>3</v>
      </c>
      <c r="J10" s="20">
        <v>3</v>
      </c>
      <c r="K10" s="20">
        <v>2</v>
      </c>
      <c r="L10" s="30">
        <v>1</v>
      </c>
      <c r="M10" s="31">
        <f t="shared" si="0"/>
        <v>11</v>
      </c>
      <c r="N10" s="30">
        <v>1</v>
      </c>
      <c r="O10" s="30">
        <f t="shared" si="1"/>
        <v>11</v>
      </c>
      <c r="P10" s="32">
        <v>6.3</v>
      </c>
      <c r="Q10" s="32">
        <f t="shared" si="3"/>
        <v>6.3</v>
      </c>
      <c r="R10" s="32">
        <v>5.3</v>
      </c>
      <c r="S10" s="32">
        <f t="shared" si="2"/>
        <v>5.3</v>
      </c>
      <c r="T10" s="31">
        <v>60</v>
      </c>
      <c r="U10" s="31">
        <v>40</v>
      </c>
      <c r="V10" s="31">
        <v>25</v>
      </c>
      <c r="W10" s="44">
        <f>SUM(X10*C10)</f>
        <v>0.06</v>
      </c>
      <c r="X10" s="45">
        <v>0.06</v>
      </c>
    </row>
    <row r="11" s="1" customFormat="1" ht="26" customHeight="1" spans="1:24">
      <c r="A11" s="19"/>
      <c r="B11" s="19"/>
      <c r="C11" s="19"/>
      <c r="D11" s="20"/>
      <c r="E11" s="20"/>
      <c r="F11" s="21"/>
      <c r="G11" s="21"/>
      <c r="H11" s="21"/>
      <c r="I11" s="21"/>
      <c r="J11" s="20"/>
      <c r="K11" s="20"/>
      <c r="L11" s="30"/>
      <c r="M11" s="31"/>
      <c r="N11" s="30"/>
      <c r="O11" s="30"/>
      <c r="P11" s="32"/>
      <c r="Q11" s="32"/>
      <c r="R11" s="32"/>
      <c r="S11" s="32"/>
      <c r="T11" s="31"/>
      <c r="U11" s="31"/>
      <c r="V11" s="31"/>
      <c r="W11" s="44"/>
      <c r="X11" s="45"/>
    </row>
    <row r="12" s="1" customFormat="1" ht="33" customHeight="1" spans="1:24">
      <c r="A12" s="19">
        <v>1</v>
      </c>
      <c r="B12" s="19">
        <v>3</v>
      </c>
      <c r="C12" s="19">
        <v>3</v>
      </c>
      <c r="D12" s="20">
        <v>1682341</v>
      </c>
      <c r="E12" s="20" t="s">
        <v>51</v>
      </c>
      <c r="F12" s="21" t="s">
        <v>48</v>
      </c>
      <c r="G12" s="21">
        <v>0</v>
      </c>
      <c r="H12" s="21">
        <v>2</v>
      </c>
      <c r="I12" s="21">
        <v>3</v>
      </c>
      <c r="J12" s="20">
        <v>3</v>
      </c>
      <c r="K12" s="20">
        <v>2</v>
      </c>
      <c r="L12" s="30">
        <v>1</v>
      </c>
      <c r="M12" s="31">
        <f t="shared" ref="M12:M15" si="4">SUM(G12:L12)</f>
        <v>11</v>
      </c>
      <c r="N12" s="30">
        <v>2</v>
      </c>
      <c r="O12" s="30">
        <f t="shared" si="1"/>
        <v>66</v>
      </c>
      <c r="P12" s="32">
        <v>11.8</v>
      </c>
      <c r="Q12" s="32">
        <f t="shared" si="3"/>
        <v>35.4</v>
      </c>
      <c r="R12" s="32">
        <v>10.8</v>
      </c>
      <c r="S12" s="32">
        <f t="shared" si="2"/>
        <v>32.4</v>
      </c>
      <c r="T12" s="31">
        <v>60</v>
      </c>
      <c r="U12" s="31">
        <v>40</v>
      </c>
      <c r="V12" s="31">
        <v>30</v>
      </c>
      <c r="W12" s="44">
        <f>SUM(X12*C12)</f>
        <v>0.216</v>
      </c>
      <c r="X12" s="45">
        <v>0.072</v>
      </c>
    </row>
    <row r="13" s="1" customFormat="1" ht="33" customHeight="1" spans="1:24">
      <c r="A13" s="19">
        <v>4</v>
      </c>
      <c r="B13" s="19">
        <v>4</v>
      </c>
      <c r="C13" s="19">
        <v>1</v>
      </c>
      <c r="D13" s="20">
        <v>1682341</v>
      </c>
      <c r="E13" s="20" t="s">
        <v>51</v>
      </c>
      <c r="F13" s="21" t="s">
        <v>48</v>
      </c>
      <c r="G13" s="21">
        <v>0</v>
      </c>
      <c r="H13" s="21">
        <v>2</v>
      </c>
      <c r="I13" s="21">
        <v>3</v>
      </c>
      <c r="J13" s="20">
        <v>3</v>
      </c>
      <c r="K13" s="20">
        <v>2</v>
      </c>
      <c r="L13" s="30">
        <v>1</v>
      </c>
      <c r="M13" s="31">
        <f t="shared" si="4"/>
        <v>11</v>
      </c>
      <c r="N13" s="30">
        <v>1</v>
      </c>
      <c r="O13" s="30">
        <f t="shared" si="1"/>
        <v>11</v>
      </c>
      <c r="P13" s="32">
        <v>6.3</v>
      </c>
      <c r="Q13" s="32">
        <f t="shared" si="3"/>
        <v>6.3</v>
      </c>
      <c r="R13" s="32">
        <v>5.3</v>
      </c>
      <c r="S13" s="32">
        <f t="shared" si="2"/>
        <v>5.3</v>
      </c>
      <c r="T13" s="31">
        <v>60</v>
      </c>
      <c r="U13" s="31">
        <v>40</v>
      </c>
      <c r="V13" s="31">
        <v>25</v>
      </c>
      <c r="W13" s="44">
        <f>SUM(X13*C13)</f>
        <v>0.06</v>
      </c>
      <c r="X13" s="45">
        <v>0.06</v>
      </c>
    </row>
    <row r="14" s="1" customFormat="1" ht="33" customHeight="1" spans="1:24">
      <c r="A14" s="19">
        <v>5</v>
      </c>
      <c r="B14" s="19">
        <v>7</v>
      </c>
      <c r="C14" s="19">
        <v>3</v>
      </c>
      <c r="D14" s="20">
        <v>1682341</v>
      </c>
      <c r="E14" s="20" t="s">
        <v>51</v>
      </c>
      <c r="F14" s="21" t="s">
        <v>49</v>
      </c>
      <c r="G14" s="21">
        <v>0</v>
      </c>
      <c r="H14" s="21">
        <v>2</v>
      </c>
      <c r="I14" s="21">
        <v>3</v>
      </c>
      <c r="J14" s="20">
        <v>3</v>
      </c>
      <c r="K14" s="20">
        <v>2</v>
      </c>
      <c r="L14" s="30">
        <v>1</v>
      </c>
      <c r="M14" s="31">
        <f t="shared" si="4"/>
        <v>11</v>
      </c>
      <c r="N14" s="30">
        <v>2</v>
      </c>
      <c r="O14" s="30">
        <f t="shared" si="1"/>
        <v>66</v>
      </c>
      <c r="P14" s="32">
        <v>11.8</v>
      </c>
      <c r="Q14" s="32">
        <f t="shared" si="3"/>
        <v>35.4</v>
      </c>
      <c r="R14" s="32">
        <v>10.8</v>
      </c>
      <c r="S14" s="32">
        <f t="shared" si="2"/>
        <v>32.4</v>
      </c>
      <c r="T14" s="31">
        <v>60</v>
      </c>
      <c r="U14" s="31">
        <v>40</v>
      </c>
      <c r="V14" s="31">
        <v>30</v>
      </c>
      <c r="W14" s="44">
        <f>SUM(X14*C14)</f>
        <v>0.216</v>
      </c>
      <c r="X14" s="45">
        <v>0.072</v>
      </c>
    </row>
    <row r="15" s="1" customFormat="1" ht="33" customHeight="1" spans="1:24">
      <c r="A15" s="19">
        <v>8</v>
      </c>
      <c r="B15" s="22">
        <v>8</v>
      </c>
      <c r="C15" s="19">
        <v>1</v>
      </c>
      <c r="D15" s="20">
        <v>1682341</v>
      </c>
      <c r="E15" s="20" t="s">
        <v>51</v>
      </c>
      <c r="F15" s="21" t="s">
        <v>49</v>
      </c>
      <c r="G15" s="21">
        <v>0</v>
      </c>
      <c r="H15" s="21">
        <v>2</v>
      </c>
      <c r="I15" s="21">
        <v>3</v>
      </c>
      <c r="J15" s="20">
        <v>3</v>
      </c>
      <c r="K15" s="20">
        <v>2</v>
      </c>
      <c r="L15" s="30">
        <v>1</v>
      </c>
      <c r="M15" s="31">
        <f t="shared" si="4"/>
        <v>11</v>
      </c>
      <c r="N15" s="30">
        <v>1</v>
      </c>
      <c r="O15" s="30">
        <f t="shared" si="1"/>
        <v>11</v>
      </c>
      <c r="P15" s="32">
        <v>6.3</v>
      </c>
      <c r="Q15" s="32">
        <f t="shared" si="3"/>
        <v>6.3</v>
      </c>
      <c r="R15" s="32">
        <v>5.3</v>
      </c>
      <c r="S15" s="32">
        <f t="shared" si="2"/>
        <v>5.3</v>
      </c>
      <c r="T15" s="31">
        <v>60</v>
      </c>
      <c r="U15" s="31">
        <v>40</v>
      </c>
      <c r="V15" s="31">
        <v>25</v>
      </c>
      <c r="W15" s="44">
        <f>SUM(X15*C15)</f>
        <v>0.06</v>
      </c>
      <c r="X15" s="45">
        <v>0.06</v>
      </c>
    </row>
    <row r="16" s="1" customFormat="1" ht="28" customHeight="1" spans="1:24">
      <c r="A16" s="19"/>
      <c r="B16" s="19"/>
      <c r="C16" s="19"/>
      <c r="D16" s="20"/>
      <c r="E16" s="20"/>
      <c r="F16" s="21"/>
      <c r="G16" s="21"/>
      <c r="H16" s="21"/>
      <c r="I16" s="21"/>
      <c r="J16" s="20"/>
      <c r="K16" s="20"/>
      <c r="L16" s="30"/>
      <c r="M16" s="31"/>
      <c r="N16" s="30"/>
      <c r="O16" s="30"/>
      <c r="P16" s="32"/>
      <c r="Q16" s="32"/>
      <c r="R16" s="32"/>
      <c r="S16" s="32"/>
      <c r="T16" s="31"/>
      <c r="U16" s="31"/>
      <c r="V16" s="31"/>
      <c r="W16" s="44"/>
      <c r="X16" s="45"/>
    </row>
    <row r="17" s="1" customFormat="1" ht="33" customHeight="1" spans="1:24">
      <c r="A17" s="19">
        <v>1</v>
      </c>
      <c r="B17" s="19">
        <v>3</v>
      </c>
      <c r="C17" s="19">
        <v>3</v>
      </c>
      <c r="D17" s="20">
        <v>1682340</v>
      </c>
      <c r="E17" s="20" t="s">
        <v>52</v>
      </c>
      <c r="F17" s="21" t="s">
        <v>48</v>
      </c>
      <c r="G17" s="21">
        <v>0</v>
      </c>
      <c r="H17" s="21">
        <v>2</v>
      </c>
      <c r="I17" s="21">
        <v>3</v>
      </c>
      <c r="J17" s="20">
        <v>3</v>
      </c>
      <c r="K17" s="20">
        <v>2</v>
      </c>
      <c r="L17" s="30">
        <v>1</v>
      </c>
      <c r="M17" s="31">
        <f t="shared" ref="M17:M20" si="5">SUM(G17:L17)</f>
        <v>11</v>
      </c>
      <c r="N17" s="30">
        <v>2</v>
      </c>
      <c r="O17" s="30">
        <f t="shared" si="1"/>
        <v>66</v>
      </c>
      <c r="P17" s="32">
        <v>11.8</v>
      </c>
      <c r="Q17" s="32">
        <f t="shared" si="3"/>
        <v>35.4</v>
      </c>
      <c r="R17" s="32">
        <v>10.8</v>
      </c>
      <c r="S17" s="32">
        <f t="shared" si="2"/>
        <v>32.4</v>
      </c>
      <c r="T17" s="31">
        <v>60</v>
      </c>
      <c r="U17" s="31">
        <v>40</v>
      </c>
      <c r="V17" s="31">
        <v>30</v>
      </c>
      <c r="W17" s="44">
        <f>SUM(X17*C17)</f>
        <v>0.216</v>
      </c>
      <c r="X17" s="45">
        <v>0.072</v>
      </c>
    </row>
    <row r="18" s="1" customFormat="1" ht="33" customHeight="1" spans="1:24">
      <c r="A18" s="19">
        <v>4</v>
      </c>
      <c r="B18" s="19">
        <v>4</v>
      </c>
      <c r="C18" s="19">
        <v>1</v>
      </c>
      <c r="D18" s="20">
        <v>1682340</v>
      </c>
      <c r="E18" s="20" t="s">
        <v>52</v>
      </c>
      <c r="F18" s="21" t="s">
        <v>48</v>
      </c>
      <c r="G18" s="21">
        <v>0</v>
      </c>
      <c r="H18" s="21">
        <v>2</v>
      </c>
      <c r="I18" s="21">
        <v>3</v>
      </c>
      <c r="J18" s="20">
        <v>3</v>
      </c>
      <c r="K18" s="20">
        <v>2</v>
      </c>
      <c r="L18" s="30">
        <v>1</v>
      </c>
      <c r="M18" s="31">
        <f t="shared" si="5"/>
        <v>11</v>
      </c>
      <c r="N18" s="30">
        <v>1</v>
      </c>
      <c r="O18" s="30">
        <f t="shared" si="1"/>
        <v>11</v>
      </c>
      <c r="P18" s="32">
        <v>6.3</v>
      </c>
      <c r="Q18" s="32">
        <f t="shared" si="3"/>
        <v>6.3</v>
      </c>
      <c r="R18" s="32">
        <v>5.3</v>
      </c>
      <c r="S18" s="32">
        <f t="shared" si="2"/>
        <v>5.3</v>
      </c>
      <c r="T18" s="31">
        <v>60</v>
      </c>
      <c r="U18" s="31">
        <v>40</v>
      </c>
      <c r="V18" s="31">
        <v>25</v>
      </c>
      <c r="W18" s="44">
        <f>SUM(X18*C18)</f>
        <v>0.06</v>
      </c>
      <c r="X18" s="45">
        <v>0.06</v>
      </c>
    </row>
    <row r="19" s="1" customFormat="1" ht="33" customHeight="1" spans="1:24">
      <c r="A19" s="19">
        <v>5</v>
      </c>
      <c r="B19" s="19">
        <v>8</v>
      </c>
      <c r="C19" s="19">
        <v>4</v>
      </c>
      <c r="D19" s="20">
        <v>1682340</v>
      </c>
      <c r="E19" s="20" t="s">
        <v>52</v>
      </c>
      <c r="F19" s="21" t="s">
        <v>49</v>
      </c>
      <c r="G19" s="21">
        <v>0</v>
      </c>
      <c r="H19" s="21">
        <v>2</v>
      </c>
      <c r="I19" s="21">
        <v>3</v>
      </c>
      <c r="J19" s="20">
        <v>3</v>
      </c>
      <c r="K19" s="20">
        <v>2</v>
      </c>
      <c r="L19" s="30">
        <v>1</v>
      </c>
      <c r="M19" s="31">
        <f t="shared" si="5"/>
        <v>11</v>
      </c>
      <c r="N19" s="30">
        <v>2</v>
      </c>
      <c r="O19" s="30">
        <f t="shared" si="1"/>
        <v>88</v>
      </c>
      <c r="P19" s="32">
        <v>11.8</v>
      </c>
      <c r="Q19" s="32">
        <f t="shared" si="3"/>
        <v>47.2</v>
      </c>
      <c r="R19" s="32">
        <v>10.8</v>
      </c>
      <c r="S19" s="32">
        <f t="shared" si="2"/>
        <v>43.2</v>
      </c>
      <c r="T19" s="31">
        <v>60</v>
      </c>
      <c r="U19" s="31">
        <v>40</v>
      </c>
      <c r="V19" s="31">
        <v>30</v>
      </c>
      <c r="W19" s="44">
        <f>SUM(X19*C19)</f>
        <v>0.288</v>
      </c>
      <c r="X19" s="45">
        <v>0.072</v>
      </c>
    </row>
    <row r="20" s="1" customFormat="1" ht="33" customHeight="1" spans="1:24">
      <c r="A20" s="19">
        <v>9</v>
      </c>
      <c r="B20" s="22">
        <v>9</v>
      </c>
      <c r="C20" s="19">
        <v>1</v>
      </c>
      <c r="D20" s="20">
        <v>1682340</v>
      </c>
      <c r="E20" s="20" t="s">
        <v>52</v>
      </c>
      <c r="F20" s="21" t="s">
        <v>49</v>
      </c>
      <c r="G20" s="21">
        <v>0</v>
      </c>
      <c r="H20" s="21">
        <v>2</v>
      </c>
      <c r="I20" s="21">
        <v>3</v>
      </c>
      <c r="J20" s="20">
        <v>3</v>
      </c>
      <c r="K20" s="20">
        <v>2</v>
      </c>
      <c r="L20" s="30">
        <v>1</v>
      </c>
      <c r="M20" s="31">
        <f t="shared" si="5"/>
        <v>11</v>
      </c>
      <c r="N20" s="30">
        <v>1</v>
      </c>
      <c r="O20" s="30">
        <f t="shared" si="1"/>
        <v>11</v>
      </c>
      <c r="P20" s="32">
        <v>6.3</v>
      </c>
      <c r="Q20" s="32">
        <f t="shared" si="3"/>
        <v>6.3</v>
      </c>
      <c r="R20" s="32">
        <v>5.3</v>
      </c>
      <c r="S20" s="32">
        <f t="shared" si="2"/>
        <v>5.3</v>
      </c>
      <c r="T20" s="31">
        <v>60</v>
      </c>
      <c r="U20" s="31">
        <v>40</v>
      </c>
      <c r="V20" s="31">
        <v>25</v>
      </c>
      <c r="W20" s="44">
        <f>SUM(X20*C20)</f>
        <v>0.06</v>
      </c>
      <c r="X20" s="45">
        <v>0.06</v>
      </c>
    </row>
    <row r="21" s="1" customFormat="1" ht="18" customHeight="1" spans="1:24">
      <c r="A21" s="19"/>
      <c r="B21" s="19"/>
      <c r="C21" s="19"/>
      <c r="D21" s="20"/>
      <c r="E21" s="20"/>
      <c r="F21" s="21"/>
      <c r="G21" s="21"/>
      <c r="H21" s="21"/>
      <c r="I21" s="21"/>
      <c r="J21" s="20"/>
      <c r="K21" s="20"/>
      <c r="L21" s="30"/>
      <c r="M21" s="31"/>
      <c r="N21" s="30"/>
      <c r="O21" s="30"/>
      <c r="P21" s="32"/>
      <c r="Q21" s="32"/>
      <c r="R21" s="32"/>
      <c r="S21" s="32"/>
      <c r="T21" s="31"/>
      <c r="U21" s="31"/>
      <c r="V21" s="31"/>
      <c r="W21" s="44"/>
      <c r="X21" s="45"/>
    </row>
    <row r="22" s="1" customFormat="1" ht="33" customHeight="1" spans="1:24">
      <c r="A22" s="19">
        <v>1</v>
      </c>
      <c r="B22" s="19">
        <v>1</v>
      </c>
      <c r="C22" s="19">
        <v>1</v>
      </c>
      <c r="D22" s="20">
        <v>1682339</v>
      </c>
      <c r="E22" s="20" t="s">
        <v>53</v>
      </c>
      <c r="F22" s="21" t="s">
        <v>48</v>
      </c>
      <c r="G22" s="21">
        <v>0</v>
      </c>
      <c r="H22" s="21">
        <v>2</v>
      </c>
      <c r="I22" s="21">
        <v>3</v>
      </c>
      <c r="J22" s="20">
        <v>3</v>
      </c>
      <c r="K22" s="20">
        <v>2</v>
      </c>
      <c r="L22" s="30">
        <v>1</v>
      </c>
      <c r="M22" s="31">
        <f>SUM(G22:L22)</f>
        <v>11</v>
      </c>
      <c r="N22" s="30">
        <v>2</v>
      </c>
      <c r="O22" s="30">
        <f t="shared" si="1"/>
        <v>22</v>
      </c>
      <c r="P22" s="32">
        <v>11.8</v>
      </c>
      <c r="Q22" s="32">
        <f t="shared" si="3"/>
        <v>11.8</v>
      </c>
      <c r="R22" s="32">
        <v>10.8</v>
      </c>
      <c r="S22" s="32">
        <f t="shared" si="2"/>
        <v>10.8</v>
      </c>
      <c r="T22" s="31">
        <v>60</v>
      </c>
      <c r="U22" s="31">
        <v>40</v>
      </c>
      <c r="V22" s="31">
        <v>30</v>
      </c>
      <c r="W22" s="44">
        <f>SUM(X22*C22)</f>
        <v>0.072</v>
      </c>
      <c r="X22" s="45">
        <v>0.072</v>
      </c>
    </row>
    <row r="23" s="1" customFormat="1" ht="33" customHeight="1" spans="1:24">
      <c r="A23" s="19">
        <v>2</v>
      </c>
      <c r="B23" s="22">
        <v>2</v>
      </c>
      <c r="C23" s="19">
        <v>1</v>
      </c>
      <c r="D23" s="20">
        <v>1682339</v>
      </c>
      <c r="E23" s="20" t="s">
        <v>53</v>
      </c>
      <c r="F23" s="21" t="s">
        <v>49</v>
      </c>
      <c r="G23" s="21">
        <v>0</v>
      </c>
      <c r="H23" s="21">
        <v>2</v>
      </c>
      <c r="I23" s="21">
        <v>3</v>
      </c>
      <c r="J23" s="20">
        <v>3</v>
      </c>
      <c r="K23" s="20">
        <v>2</v>
      </c>
      <c r="L23" s="30">
        <v>1</v>
      </c>
      <c r="M23" s="31">
        <f>SUM(G23:L23)</f>
        <v>11</v>
      </c>
      <c r="N23" s="30">
        <v>1</v>
      </c>
      <c r="O23" s="30">
        <f t="shared" si="1"/>
        <v>11</v>
      </c>
      <c r="P23" s="32">
        <v>6.3</v>
      </c>
      <c r="Q23" s="32">
        <f t="shared" si="3"/>
        <v>6.3</v>
      </c>
      <c r="R23" s="32">
        <v>5.3</v>
      </c>
      <c r="S23" s="32">
        <f t="shared" si="2"/>
        <v>5.3</v>
      </c>
      <c r="T23" s="31">
        <v>60</v>
      </c>
      <c r="U23" s="31">
        <v>40</v>
      </c>
      <c r="V23" s="31">
        <v>25</v>
      </c>
      <c r="W23" s="44">
        <f>SUM(X23*C23)</f>
        <v>0.06</v>
      </c>
      <c r="X23" s="45">
        <v>0.06</v>
      </c>
    </row>
    <row r="24" s="1" customFormat="1" ht="33" customHeight="1" spans="1:24">
      <c r="A24" s="19"/>
      <c r="B24" s="19"/>
      <c r="C24" s="19"/>
      <c r="D24" s="20"/>
      <c r="E24" s="20"/>
      <c r="F24" s="21"/>
      <c r="G24" s="21"/>
      <c r="H24" s="21"/>
      <c r="I24" s="21"/>
      <c r="J24" s="20"/>
      <c r="K24" s="20"/>
      <c r="L24" s="30"/>
      <c r="M24" s="31"/>
      <c r="N24" s="30"/>
      <c r="O24" s="30"/>
      <c r="P24" s="32"/>
      <c r="Q24" s="32"/>
      <c r="R24" s="32"/>
      <c r="S24" s="32"/>
      <c r="T24" s="31"/>
      <c r="U24" s="31"/>
      <c r="V24" s="31"/>
      <c r="W24" s="44"/>
      <c r="X24" s="45"/>
    </row>
    <row r="25" s="1" customFormat="1" ht="33" customHeight="1" spans="1:24">
      <c r="A25" s="19">
        <v>1</v>
      </c>
      <c r="B25" s="19">
        <v>10</v>
      </c>
      <c r="C25" s="19">
        <v>10</v>
      </c>
      <c r="D25" s="20">
        <v>1682338</v>
      </c>
      <c r="E25" s="20" t="s">
        <v>54</v>
      </c>
      <c r="F25" s="21" t="s">
        <v>48</v>
      </c>
      <c r="G25" s="21">
        <v>0</v>
      </c>
      <c r="H25" s="21">
        <v>2</v>
      </c>
      <c r="I25" s="21">
        <v>3</v>
      </c>
      <c r="J25" s="20">
        <v>3</v>
      </c>
      <c r="K25" s="20">
        <v>2</v>
      </c>
      <c r="L25" s="30">
        <v>1</v>
      </c>
      <c r="M25" s="31">
        <f>SUM(G25:L25)</f>
        <v>11</v>
      </c>
      <c r="N25" s="30">
        <v>2</v>
      </c>
      <c r="O25" s="30">
        <f t="shared" si="1"/>
        <v>220</v>
      </c>
      <c r="P25" s="32">
        <v>11.8</v>
      </c>
      <c r="Q25" s="32">
        <f t="shared" si="3"/>
        <v>118</v>
      </c>
      <c r="R25" s="32">
        <v>10.8</v>
      </c>
      <c r="S25" s="32">
        <f t="shared" si="2"/>
        <v>108</v>
      </c>
      <c r="T25" s="31">
        <v>60</v>
      </c>
      <c r="U25" s="31">
        <v>40</v>
      </c>
      <c r="V25" s="31">
        <v>30</v>
      </c>
      <c r="W25" s="44">
        <f>SUM(X25*C25)</f>
        <v>0.72</v>
      </c>
      <c r="X25" s="45">
        <v>0.072</v>
      </c>
    </row>
    <row r="26" s="1" customFormat="1" ht="33" customHeight="1" spans="1:24">
      <c r="A26" s="19">
        <v>11</v>
      </c>
      <c r="B26" s="22">
        <v>17</v>
      </c>
      <c r="C26" s="19">
        <v>7</v>
      </c>
      <c r="D26" s="20">
        <v>1682338</v>
      </c>
      <c r="E26" s="20" t="s">
        <v>54</v>
      </c>
      <c r="F26" s="21" t="s">
        <v>49</v>
      </c>
      <c r="G26" s="21">
        <v>0</v>
      </c>
      <c r="H26" s="21">
        <v>2</v>
      </c>
      <c r="I26" s="21">
        <v>3</v>
      </c>
      <c r="J26" s="20">
        <v>3</v>
      </c>
      <c r="K26" s="20">
        <v>2</v>
      </c>
      <c r="L26" s="30">
        <v>1</v>
      </c>
      <c r="M26" s="31">
        <f>SUM(G26:L26)</f>
        <v>11</v>
      </c>
      <c r="N26" s="30">
        <v>2</v>
      </c>
      <c r="O26" s="30">
        <f t="shared" si="1"/>
        <v>154</v>
      </c>
      <c r="P26" s="32">
        <v>11.8</v>
      </c>
      <c r="Q26" s="32">
        <f t="shared" si="3"/>
        <v>82.6</v>
      </c>
      <c r="R26" s="32">
        <v>10.8</v>
      </c>
      <c r="S26" s="32">
        <f t="shared" si="2"/>
        <v>75.6</v>
      </c>
      <c r="T26" s="31">
        <v>60</v>
      </c>
      <c r="U26" s="31">
        <v>40</v>
      </c>
      <c r="V26" s="31">
        <v>30</v>
      </c>
      <c r="W26" s="44">
        <f>SUM(X26*C26)</f>
        <v>0.504</v>
      </c>
      <c r="X26" s="45">
        <v>0.072</v>
      </c>
    </row>
    <row r="27" s="1" customFormat="1" ht="33" customHeight="1" spans="1:24">
      <c r="A27" s="19"/>
      <c r="B27" s="19"/>
      <c r="C27" s="19"/>
      <c r="D27" s="20"/>
      <c r="E27" s="20"/>
      <c r="F27" s="21"/>
      <c r="G27" s="21"/>
      <c r="H27" s="21"/>
      <c r="I27" s="21"/>
      <c r="J27" s="20"/>
      <c r="K27" s="20"/>
      <c r="L27" s="30"/>
      <c r="M27" s="31"/>
      <c r="N27" s="30"/>
      <c r="O27" s="30"/>
      <c r="P27" s="32"/>
      <c r="Q27" s="32"/>
      <c r="R27" s="32"/>
      <c r="S27" s="32"/>
      <c r="T27" s="31"/>
      <c r="U27" s="31"/>
      <c r="V27" s="31"/>
      <c r="W27" s="44"/>
      <c r="X27" s="45"/>
    </row>
    <row r="28" s="1" customFormat="1" ht="33" customHeight="1" spans="1:24">
      <c r="A28" s="19">
        <v>1</v>
      </c>
      <c r="B28" s="19">
        <v>2</v>
      </c>
      <c r="C28" s="19">
        <v>2</v>
      </c>
      <c r="D28" s="20">
        <v>1682337</v>
      </c>
      <c r="E28" s="20" t="s">
        <v>55</v>
      </c>
      <c r="F28" s="21" t="s">
        <v>48</v>
      </c>
      <c r="G28" s="21">
        <v>0</v>
      </c>
      <c r="H28" s="21">
        <v>2</v>
      </c>
      <c r="I28" s="21">
        <v>3</v>
      </c>
      <c r="J28" s="20">
        <v>3</v>
      </c>
      <c r="K28" s="20">
        <v>2</v>
      </c>
      <c r="L28" s="30">
        <v>1</v>
      </c>
      <c r="M28" s="31">
        <f t="shared" ref="M28:M32" si="6">SUM(G28:L28)</f>
        <v>11</v>
      </c>
      <c r="N28" s="30">
        <v>2</v>
      </c>
      <c r="O28" s="30">
        <f t="shared" si="1"/>
        <v>44</v>
      </c>
      <c r="P28" s="32">
        <v>11.8</v>
      </c>
      <c r="Q28" s="32">
        <f t="shared" si="3"/>
        <v>23.6</v>
      </c>
      <c r="R28" s="32">
        <v>10.8</v>
      </c>
      <c r="S28" s="32">
        <f t="shared" si="2"/>
        <v>21.6</v>
      </c>
      <c r="T28" s="31">
        <v>60</v>
      </c>
      <c r="U28" s="31">
        <v>40</v>
      </c>
      <c r="V28" s="31">
        <v>30</v>
      </c>
      <c r="W28" s="44">
        <f>SUM(X28*C28)</f>
        <v>0.144</v>
      </c>
      <c r="X28" s="45">
        <v>0.072</v>
      </c>
    </row>
    <row r="29" s="1" customFormat="1" ht="33" customHeight="1" spans="1:24">
      <c r="A29" s="19">
        <v>3</v>
      </c>
      <c r="B29" s="22">
        <v>5</v>
      </c>
      <c r="C29" s="19">
        <v>3</v>
      </c>
      <c r="D29" s="20">
        <v>1682337</v>
      </c>
      <c r="E29" s="20" t="s">
        <v>55</v>
      </c>
      <c r="F29" s="21" t="s">
        <v>49</v>
      </c>
      <c r="G29" s="21">
        <v>0</v>
      </c>
      <c r="H29" s="21">
        <v>2</v>
      </c>
      <c r="I29" s="21">
        <v>3</v>
      </c>
      <c r="J29" s="20">
        <v>3</v>
      </c>
      <c r="K29" s="20">
        <v>2</v>
      </c>
      <c r="L29" s="30">
        <v>1</v>
      </c>
      <c r="M29" s="31">
        <f t="shared" si="6"/>
        <v>11</v>
      </c>
      <c r="N29" s="30">
        <v>2</v>
      </c>
      <c r="O29" s="30">
        <f t="shared" si="1"/>
        <v>66</v>
      </c>
      <c r="P29" s="32">
        <v>11.8</v>
      </c>
      <c r="Q29" s="32">
        <f t="shared" si="3"/>
        <v>35.4</v>
      </c>
      <c r="R29" s="32">
        <v>10.8</v>
      </c>
      <c r="S29" s="32">
        <f t="shared" si="2"/>
        <v>32.4</v>
      </c>
      <c r="T29" s="31">
        <v>60</v>
      </c>
      <c r="U29" s="31">
        <v>40</v>
      </c>
      <c r="V29" s="31">
        <v>30</v>
      </c>
      <c r="W29" s="44">
        <f>SUM(X29*C29)</f>
        <v>0.216</v>
      </c>
      <c r="X29" s="45">
        <v>0.072</v>
      </c>
    </row>
    <row r="30" s="1" customFormat="1" ht="33" customHeight="1" spans="1:24">
      <c r="A30" s="19"/>
      <c r="B30" s="19"/>
      <c r="C30" s="19"/>
      <c r="D30" s="20"/>
      <c r="E30" s="20"/>
      <c r="F30" s="21"/>
      <c r="G30" s="21"/>
      <c r="H30" s="21"/>
      <c r="I30" s="21"/>
      <c r="J30" s="20"/>
      <c r="K30" s="20"/>
      <c r="L30" s="30"/>
      <c r="M30" s="31"/>
      <c r="N30" s="30"/>
      <c r="O30" s="30"/>
      <c r="P30" s="32"/>
      <c r="Q30" s="32"/>
      <c r="R30" s="32"/>
      <c r="S30" s="32"/>
      <c r="T30" s="31"/>
      <c r="U30" s="31"/>
      <c r="V30" s="31"/>
      <c r="W30" s="44"/>
      <c r="X30" s="45"/>
    </row>
    <row r="31" s="1" customFormat="1" ht="33" customHeight="1" spans="1:24">
      <c r="A31" s="19">
        <v>1</v>
      </c>
      <c r="B31" s="19">
        <v>9</v>
      </c>
      <c r="C31" s="19">
        <v>9</v>
      </c>
      <c r="D31" s="20">
        <v>1682336</v>
      </c>
      <c r="E31" s="20" t="s">
        <v>56</v>
      </c>
      <c r="F31" s="21" t="s">
        <v>48</v>
      </c>
      <c r="G31" s="21">
        <v>0</v>
      </c>
      <c r="H31" s="21">
        <v>2</v>
      </c>
      <c r="I31" s="21">
        <v>3</v>
      </c>
      <c r="J31" s="20">
        <v>3</v>
      </c>
      <c r="K31" s="20">
        <v>2</v>
      </c>
      <c r="L31" s="30">
        <v>1</v>
      </c>
      <c r="M31" s="31">
        <f t="shared" si="6"/>
        <v>11</v>
      </c>
      <c r="N31" s="30">
        <v>2</v>
      </c>
      <c r="O31" s="30">
        <f t="shared" ref="O30:O37" si="7">SUM(N31*M31*C31)</f>
        <v>198</v>
      </c>
      <c r="P31" s="32">
        <v>11.8</v>
      </c>
      <c r="Q31" s="32">
        <f t="shared" si="3"/>
        <v>106.2</v>
      </c>
      <c r="R31" s="32">
        <v>10.8</v>
      </c>
      <c r="S31" s="32">
        <f t="shared" si="2"/>
        <v>97.2</v>
      </c>
      <c r="T31" s="31">
        <v>60</v>
      </c>
      <c r="U31" s="31">
        <v>40</v>
      </c>
      <c r="V31" s="31">
        <v>30</v>
      </c>
      <c r="W31" s="44">
        <f>SUM(X31*C31)</f>
        <v>0.648</v>
      </c>
      <c r="X31" s="45">
        <v>0.072</v>
      </c>
    </row>
    <row r="32" s="1" customFormat="1" ht="33" customHeight="1" spans="1:24">
      <c r="A32" s="19">
        <v>10</v>
      </c>
      <c r="B32" s="19">
        <v>10</v>
      </c>
      <c r="C32" s="19">
        <v>1</v>
      </c>
      <c r="D32" s="20">
        <v>1682336</v>
      </c>
      <c r="E32" s="20" t="s">
        <v>56</v>
      </c>
      <c r="F32" s="21" t="s">
        <v>48</v>
      </c>
      <c r="G32" s="21">
        <v>0</v>
      </c>
      <c r="H32" s="21">
        <v>2</v>
      </c>
      <c r="I32" s="21">
        <v>3</v>
      </c>
      <c r="J32" s="20">
        <v>3</v>
      </c>
      <c r="K32" s="20">
        <v>2</v>
      </c>
      <c r="L32" s="30">
        <v>1</v>
      </c>
      <c r="M32" s="31">
        <f t="shared" si="6"/>
        <v>11</v>
      </c>
      <c r="N32" s="30">
        <v>1</v>
      </c>
      <c r="O32" s="30">
        <f t="shared" si="7"/>
        <v>11</v>
      </c>
      <c r="P32" s="32">
        <v>6.3</v>
      </c>
      <c r="Q32" s="32">
        <f t="shared" si="3"/>
        <v>6.3</v>
      </c>
      <c r="R32" s="32">
        <v>5.3</v>
      </c>
      <c r="S32" s="32">
        <f t="shared" si="2"/>
        <v>5.3</v>
      </c>
      <c r="T32" s="31">
        <v>60</v>
      </c>
      <c r="U32" s="31">
        <v>40</v>
      </c>
      <c r="V32" s="31">
        <v>25</v>
      </c>
      <c r="W32" s="44">
        <f>SUM(X32*C32)</f>
        <v>0.06</v>
      </c>
      <c r="X32" s="45">
        <v>0.06</v>
      </c>
    </row>
    <row r="33" s="1" customFormat="1" ht="33" customHeight="1" spans="1:24">
      <c r="A33" s="19">
        <v>11</v>
      </c>
      <c r="B33" s="22">
        <v>17</v>
      </c>
      <c r="C33" s="19">
        <v>7</v>
      </c>
      <c r="D33" s="20">
        <v>1682336</v>
      </c>
      <c r="E33" s="20" t="s">
        <v>56</v>
      </c>
      <c r="F33" s="21" t="s">
        <v>49</v>
      </c>
      <c r="G33" s="21">
        <v>0</v>
      </c>
      <c r="H33" s="21">
        <v>2</v>
      </c>
      <c r="I33" s="21">
        <v>3</v>
      </c>
      <c r="J33" s="20">
        <v>3</v>
      </c>
      <c r="K33" s="20">
        <v>2</v>
      </c>
      <c r="L33" s="30">
        <v>1</v>
      </c>
      <c r="M33" s="31">
        <f t="shared" ref="M33:M36" si="8">SUM(G33:L33)</f>
        <v>11</v>
      </c>
      <c r="N33" s="30">
        <v>2</v>
      </c>
      <c r="O33" s="30">
        <f t="shared" si="7"/>
        <v>154</v>
      </c>
      <c r="P33" s="32">
        <v>11.8</v>
      </c>
      <c r="Q33" s="32">
        <f t="shared" si="3"/>
        <v>82.6</v>
      </c>
      <c r="R33" s="32">
        <v>10.8</v>
      </c>
      <c r="S33" s="32">
        <f t="shared" si="2"/>
        <v>75.6</v>
      </c>
      <c r="T33" s="31">
        <v>60</v>
      </c>
      <c r="U33" s="31">
        <v>40</v>
      </c>
      <c r="V33" s="31">
        <v>30</v>
      </c>
      <c r="W33" s="44">
        <f>SUM(X33*C33)</f>
        <v>0.504</v>
      </c>
      <c r="X33" s="45">
        <v>0.072</v>
      </c>
    </row>
    <row r="34" s="1" customFormat="1" ht="33" customHeight="1" spans="1:24">
      <c r="A34" s="19"/>
      <c r="B34" s="19"/>
      <c r="C34" s="19"/>
      <c r="D34" s="20"/>
      <c r="E34" s="20"/>
      <c r="F34" s="21"/>
      <c r="G34" s="21"/>
      <c r="H34" s="21"/>
      <c r="I34" s="21"/>
      <c r="J34" s="20"/>
      <c r="K34" s="20"/>
      <c r="L34" s="30"/>
      <c r="M34" s="31"/>
      <c r="N34" s="30"/>
      <c r="O34" s="30"/>
      <c r="P34" s="32"/>
      <c r="Q34" s="32"/>
      <c r="R34" s="32"/>
      <c r="S34" s="32"/>
      <c r="T34" s="31"/>
      <c r="U34" s="31"/>
      <c r="V34" s="31"/>
      <c r="W34" s="44"/>
      <c r="X34" s="45"/>
    </row>
    <row r="35" s="1" customFormat="1" ht="33" customHeight="1" spans="1:24">
      <c r="A35" s="19">
        <v>1</v>
      </c>
      <c r="B35" s="19">
        <v>17</v>
      </c>
      <c r="C35" s="19">
        <v>17</v>
      </c>
      <c r="D35" s="20">
        <v>1682335</v>
      </c>
      <c r="E35" s="20" t="s">
        <v>57</v>
      </c>
      <c r="F35" s="21" t="s">
        <v>48</v>
      </c>
      <c r="G35" s="21">
        <v>0</v>
      </c>
      <c r="H35" s="21">
        <v>2</v>
      </c>
      <c r="I35" s="21">
        <v>3</v>
      </c>
      <c r="J35" s="20">
        <v>3</v>
      </c>
      <c r="K35" s="20">
        <v>2</v>
      </c>
      <c r="L35" s="30">
        <v>1</v>
      </c>
      <c r="M35" s="31">
        <f t="shared" si="8"/>
        <v>11</v>
      </c>
      <c r="N35" s="30">
        <v>2</v>
      </c>
      <c r="O35" s="30">
        <f t="shared" si="7"/>
        <v>374</v>
      </c>
      <c r="P35" s="32">
        <v>11.8</v>
      </c>
      <c r="Q35" s="32">
        <f t="shared" si="3"/>
        <v>200.6</v>
      </c>
      <c r="R35" s="32">
        <v>10.8</v>
      </c>
      <c r="S35" s="32">
        <f t="shared" si="2"/>
        <v>183.6</v>
      </c>
      <c r="T35" s="31">
        <v>60</v>
      </c>
      <c r="U35" s="31">
        <v>40</v>
      </c>
      <c r="V35" s="31">
        <v>30</v>
      </c>
      <c r="W35" s="44">
        <f>SUM(X35*C35)</f>
        <v>1.224</v>
      </c>
      <c r="X35" s="45">
        <v>0.072</v>
      </c>
    </row>
    <row r="36" s="1" customFormat="1" ht="33" customHeight="1" spans="1:24">
      <c r="A36" s="19">
        <v>18</v>
      </c>
      <c r="B36" s="19">
        <v>18</v>
      </c>
      <c r="C36" s="19">
        <v>1</v>
      </c>
      <c r="D36" s="20">
        <v>1682335</v>
      </c>
      <c r="E36" s="20" t="s">
        <v>57</v>
      </c>
      <c r="F36" s="21" t="s">
        <v>48</v>
      </c>
      <c r="G36" s="21">
        <v>0</v>
      </c>
      <c r="H36" s="21">
        <v>2</v>
      </c>
      <c r="I36" s="21">
        <v>3</v>
      </c>
      <c r="J36" s="20">
        <v>3</v>
      </c>
      <c r="K36" s="20">
        <v>2</v>
      </c>
      <c r="L36" s="30">
        <v>1</v>
      </c>
      <c r="M36" s="31">
        <f t="shared" si="8"/>
        <v>11</v>
      </c>
      <c r="N36" s="30">
        <v>1</v>
      </c>
      <c r="O36" s="30">
        <f t="shared" si="7"/>
        <v>11</v>
      </c>
      <c r="P36" s="32">
        <v>6.3</v>
      </c>
      <c r="Q36" s="32">
        <f t="shared" si="3"/>
        <v>6.3</v>
      </c>
      <c r="R36" s="32">
        <v>5.3</v>
      </c>
      <c r="S36" s="32">
        <f t="shared" si="2"/>
        <v>5.3</v>
      </c>
      <c r="T36" s="31">
        <v>60</v>
      </c>
      <c r="U36" s="31">
        <v>40</v>
      </c>
      <c r="V36" s="31">
        <v>25</v>
      </c>
      <c r="W36" s="44">
        <f>SUM(X36*C36)</f>
        <v>0.06</v>
      </c>
      <c r="X36" s="45">
        <v>0.06</v>
      </c>
    </row>
    <row r="37" s="1" customFormat="1" ht="33" customHeight="1" spans="1:24">
      <c r="A37" s="19">
        <v>19</v>
      </c>
      <c r="B37" s="22">
        <v>27</v>
      </c>
      <c r="C37" s="19">
        <v>9</v>
      </c>
      <c r="D37" s="20">
        <v>1682335</v>
      </c>
      <c r="E37" s="20" t="s">
        <v>57</v>
      </c>
      <c r="F37" s="21" t="s">
        <v>49</v>
      </c>
      <c r="G37" s="21">
        <v>0</v>
      </c>
      <c r="H37" s="21">
        <v>2</v>
      </c>
      <c r="I37" s="21">
        <v>3</v>
      </c>
      <c r="J37" s="20">
        <v>3</v>
      </c>
      <c r="K37" s="20">
        <v>2</v>
      </c>
      <c r="L37" s="30">
        <v>1</v>
      </c>
      <c r="M37" s="31">
        <f t="shared" ref="M37:M40" si="9">SUM(G37:L37)</f>
        <v>11</v>
      </c>
      <c r="N37" s="30">
        <v>2</v>
      </c>
      <c r="O37" s="30">
        <f t="shared" si="7"/>
        <v>198</v>
      </c>
      <c r="P37" s="32">
        <v>11.8</v>
      </c>
      <c r="Q37" s="32">
        <f t="shared" si="3"/>
        <v>106.2</v>
      </c>
      <c r="R37" s="32">
        <v>10.8</v>
      </c>
      <c r="S37" s="32">
        <f t="shared" si="2"/>
        <v>97.2</v>
      </c>
      <c r="T37" s="31">
        <v>60</v>
      </c>
      <c r="U37" s="31">
        <v>40</v>
      </c>
      <c r="V37" s="31">
        <v>30</v>
      </c>
      <c r="W37" s="44">
        <f>SUM(X37*C37)</f>
        <v>0.648</v>
      </c>
      <c r="X37" s="45">
        <v>0.072</v>
      </c>
    </row>
    <row r="38" s="1" customFormat="1" ht="25" customHeight="1" spans="1:24">
      <c r="A38" s="19"/>
      <c r="B38" s="19"/>
      <c r="C38" s="19"/>
      <c r="D38" s="20"/>
      <c r="E38" s="20"/>
      <c r="F38" s="21"/>
      <c r="G38" s="21"/>
      <c r="H38" s="21"/>
      <c r="I38" s="21"/>
      <c r="J38" s="20"/>
      <c r="K38" s="20"/>
      <c r="L38" s="30"/>
      <c r="M38" s="31"/>
      <c r="N38" s="30"/>
      <c r="O38" s="30"/>
      <c r="P38" s="32"/>
      <c r="Q38" s="32"/>
      <c r="R38" s="32"/>
      <c r="S38" s="32"/>
      <c r="T38" s="31"/>
      <c r="U38" s="31"/>
      <c r="V38" s="31"/>
      <c r="W38" s="44"/>
      <c r="X38" s="45"/>
    </row>
    <row r="39" s="1" customFormat="1" ht="33" customHeight="1" spans="1:24">
      <c r="A39" s="19">
        <v>1</v>
      </c>
      <c r="B39" s="19">
        <v>3</v>
      </c>
      <c r="C39" s="19">
        <v>3</v>
      </c>
      <c r="D39" s="20">
        <v>1682334</v>
      </c>
      <c r="E39" s="20" t="s">
        <v>58</v>
      </c>
      <c r="F39" s="21" t="s">
        <v>48</v>
      </c>
      <c r="G39" s="21">
        <v>0</v>
      </c>
      <c r="H39" s="21">
        <v>2</v>
      </c>
      <c r="I39" s="21">
        <v>3</v>
      </c>
      <c r="J39" s="20">
        <v>3</v>
      </c>
      <c r="K39" s="20">
        <v>2</v>
      </c>
      <c r="L39" s="30">
        <v>1</v>
      </c>
      <c r="M39" s="31">
        <f t="shared" si="9"/>
        <v>11</v>
      </c>
      <c r="N39" s="30">
        <v>2</v>
      </c>
      <c r="O39" s="30">
        <f>SUM(N39*M39*C39)</f>
        <v>66</v>
      </c>
      <c r="P39" s="32">
        <v>11.8</v>
      </c>
      <c r="Q39" s="32">
        <f t="shared" ref="Q38:Q72" si="10">SUM(P39*C39)</f>
        <v>35.4</v>
      </c>
      <c r="R39" s="32">
        <v>10.8</v>
      </c>
      <c r="S39" s="32">
        <f t="shared" ref="S38:S69" si="11">SUM(R39*C39)</f>
        <v>32.4</v>
      </c>
      <c r="T39" s="31">
        <v>60</v>
      </c>
      <c r="U39" s="31">
        <v>40</v>
      </c>
      <c r="V39" s="31">
        <v>30</v>
      </c>
      <c r="W39" s="44">
        <f>SUM(X39*C39)</f>
        <v>0.216</v>
      </c>
      <c r="X39" s="45">
        <v>0.072</v>
      </c>
    </row>
    <row r="40" s="1" customFormat="1" ht="33" customHeight="1" spans="1:24">
      <c r="A40" s="19">
        <v>4</v>
      </c>
      <c r="B40" s="19">
        <v>4</v>
      </c>
      <c r="C40" s="19">
        <v>1</v>
      </c>
      <c r="D40" s="20">
        <v>1682334</v>
      </c>
      <c r="E40" s="20" t="s">
        <v>58</v>
      </c>
      <c r="F40" s="21" t="s">
        <v>48</v>
      </c>
      <c r="G40" s="21">
        <v>0</v>
      </c>
      <c r="H40" s="21">
        <v>2</v>
      </c>
      <c r="I40" s="21">
        <v>3</v>
      </c>
      <c r="J40" s="20">
        <v>3</v>
      </c>
      <c r="K40" s="20">
        <v>2</v>
      </c>
      <c r="L40" s="30">
        <v>1</v>
      </c>
      <c r="M40" s="31">
        <f t="shared" si="9"/>
        <v>11</v>
      </c>
      <c r="N40" s="30">
        <v>1</v>
      </c>
      <c r="O40" s="30">
        <f>SUM(N40*M40*C40)</f>
        <v>11</v>
      </c>
      <c r="P40" s="32">
        <v>6.3</v>
      </c>
      <c r="Q40" s="32">
        <f t="shared" si="10"/>
        <v>6.3</v>
      </c>
      <c r="R40" s="32">
        <v>5.3</v>
      </c>
      <c r="S40" s="32">
        <f t="shared" si="11"/>
        <v>5.3</v>
      </c>
      <c r="T40" s="31">
        <v>60</v>
      </c>
      <c r="U40" s="31">
        <v>40</v>
      </c>
      <c r="V40" s="31">
        <v>25</v>
      </c>
      <c r="W40" s="44">
        <f>SUM(X40*C40)</f>
        <v>0.06</v>
      </c>
      <c r="X40" s="45">
        <v>0.06</v>
      </c>
    </row>
    <row r="41" s="1" customFormat="1" ht="33" customHeight="1" spans="1:24">
      <c r="A41" s="19">
        <v>5</v>
      </c>
      <c r="B41" s="22">
        <v>6</v>
      </c>
      <c r="C41" s="19">
        <v>2</v>
      </c>
      <c r="D41" s="20">
        <v>1682334</v>
      </c>
      <c r="E41" s="20" t="s">
        <v>58</v>
      </c>
      <c r="F41" s="21" t="s">
        <v>49</v>
      </c>
      <c r="G41" s="21">
        <v>0</v>
      </c>
      <c r="H41" s="21">
        <v>2</v>
      </c>
      <c r="I41" s="21">
        <v>3</v>
      </c>
      <c r="J41" s="20">
        <v>3</v>
      </c>
      <c r="K41" s="20">
        <v>2</v>
      </c>
      <c r="L41" s="30">
        <v>1</v>
      </c>
      <c r="M41" s="31">
        <f t="shared" ref="M41:M45" si="12">SUM(G41:L41)</f>
        <v>11</v>
      </c>
      <c r="N41" s="30">
        <v>2</v>
      </c>
      <c r="O41" s="30">
        <f>SUM(N41*M41*C41)</f>
        <v>44</v>
      </c>
      <c r="P41" s="32">
        <v>11.8</v>
      </c>
      <c r="Q41" s="32">
        <f t="shared" si="10"/>
        <v>23.6</v>
      </c>
      <c r="R41" s="32">
        <v>10.8</v>
      </c>
      <c r="S41" s="32">
        <f t="shared" si="11"/>
        <v>21.6</v>
      </c>
      <c r="T41" s="31">
        <v>60</v>
      </c>
      <c r="U41" s="31">
        <v>40</v>
      </c>
      <c r="V41" s="31">
        <v>30</v>
      </c>
      <c r="W41" s="44">
        <f>SUM(X41*C41)</f>
        <v>0.144</v>
      </c>
      <c r="X41" s="45">
        <v>0.072</v>
      </c>
    </row>
    <row r="42" s="1" customFormat="1" ht="33" customHeight="1" spans="1:24">
      <c r="A42" s="19"/>
      <c r="B42" s="19"/>
      <c r="C42" s="19"/>
      <c r="D42" s="20"/>
      <c r="E42" s="20"/>
      <c r="F42" s="21"/>
      <c r="G42" s="21"/>
      <c r="H42" s="21"/>
      <c r="I42" s="21"/>
      <c r="J42" s="20"/>
      <c r="K42" s="20"/>
      <c r="L42" s="30"/>
      <c r="M42" s="31"/>
      <c r="N42" s="30"/>
      <c r="O42" s="30"/>
      <c r="P42" s="32"/>
      <c r="Q42" s="32"/>
      <c r="R42" s="32"/>
      <c r="S42" s="32"/>
      <c r="T42" s="31"/>
      <c r="U42" s="31"/>
      <c r="V42" s="31"/>
      <c r="W42" s="44"/>
      <c r="X42" s="45"/>
    </row>
    <row r="43" s="1" customFormat="1" ht="33" customHeight="1" spans="1:24">
      <c r="A43" s="19">
        <v>1</v>
      </c>
      <c r="B43" s="19">
        <v>2</v>
      </c>
      <c r="C43" s="19">
        <v>2</v>
      </c>
      <c r="D43" s="20">
        <v>1682428</v>
      </c>
      <c r="E43" s="20" t="s">
        <v>59</v>
      </c>
      <c r="F43" s="21" t="s">
        <v>48</v>
      </c>
      <c r="G43" s="21">
        <v>0</v>
      </c>
      <c r="H43" s="21">
        <v>2</v>
      </c>
      <c r="I43" s="21">
        <v>3</v>
      </c>
      <c r="J43" s="20">
        <v>3</v>
      </c>
      <c r="K43" s="20">
        <v>2</v>
      </c>
      <c r="L43" s="30">
        <v>1</v>
      </c>
      <c r="M43" s="31">
        <f t="shared" si="12"/>
        <v>11</v>
      </c>
      <c r="N43" s="30">
        <v>2</v>
      </c>
      <c r="O43" s="30">
        <f t="shared" ref="O43:O54" si="13">SUM(N43*M43*C43)</f>
        <v>44</v>
      </c>
      <c r="P43" s="32">
        <v>11.8</v>
      </c>
      <c r="Q43" s="32">
        <f t="shared" si="10"/>
        <v>23.6</v>
      </c>
      <c r="R43" s="32">
        <v>10.8</v>
      </c>
      <c r="S43" s="32">
        <f t="shared" si="11"/>
        <v>21.6</v>
      </c>
      <c r="T43" s="31">
        <v>60</v>
      </c>
      <c r="U43" s="31">
        <v>40</v>
      </c>
      <c r="V43" s="31">
        <v>30</v>
      </c>
      <c r="W43" s="44">
        <f>SUM(X43*C43)</f>
        <v>0.144</v>
      </c>
      <c r="X43" s="45">
        <v>0.072</v>
      </c>
    </row>
    <row r="44" s="1" customFormat="1" ht="33" customHeight="1" spans="1:24">
      <c r="A44" s="19">
        <v>3</v>
      </c>
      <c r="B44" s="19">
        <v>3</v>
      </c>
      <c r="C44" s="19">
        <v>1</v>
      </c>
      <c r="D44" s="20">
        <v>1682428</v>
      </c>
      <c r="E44" s="20" t="s">
        <v>59</v>
      </c>
      <c r="F44" s="21" t="s">
        <v>49</v>
      </c>
      <c r="G44" s="21">
        <v>0</v>
      </c>
      <c r="H44" s="21">
        <v>2</v>
      </c>
      <c r="I44" s="21">
        <v>3</v>
      </c>
      <c r="J44" s="20">
        <v>3</v>
      </c>
      <c r="K44" s="20">
        <v>2</v>
      </c>
      <c r="L44" s="30">
        <v>1</v>
      </c>
      <c r="M44" s="31">
        <f t="shared" si="12"/>
        <v>11</v>
      </c>
      <c r="N44" s="30">
        <v>2</v>
      </c>
      <c r="O44" s="30">
        <f t="shared" si="13"/>
        <v>22</v>
      </c>
      <c r="P44" s="32">
        <v>11.8</v>
      </c>
      <c r="Q44" s="32">
        <f t="shared" si="10"/>
        <v>11.8</v>
      </c>
      <c r="R44" s="32">
        <v>10.8</v>
      </c>
      <c r="S44" s="32">
        <f t="shared" si="11"/>
        <v>10.8</v>
      </c>
      <c r="T44" s="31">
        <v>60</v>
      </c>
      <c r="U44" s="31">
        <v>40</v>
      </c>
      <c r="V44" s="31">
        <v>30</v>
      </c>
      <c r="W44" s="44">
        <f>SUM(X44*C44)</f>
        <v>0.072</v>
      </c>
      <c r="X44" s="45">
        <v>0.072</v>
      </c>
    </row>
    <row r="45" s="1" customFormat="1" ht="33" customHeight="1" spans="1:24">
      <c r="A45" s="19">
        <v>4</v>
      </c>
      <c r="B45" s="22">
        <v>4</v>
      </c>
      <c r="C45" s="19">
        <v>1</v>
      </c>
      <c r="D45" s="20">
        <v>1682428</v>
      </c>
      <c r="E45" s="20" t="s">
        <v>59</v>
      </c>
      <c r="F45" s="21" t="s">
        <v>49</v>
      </c>
      <c r="G45" s="21">
        <v>0</v>
      </c>
      <c r="H45" s="21">
        <v>2</v>
      </c>
      <c r="I45" s="21">
        <v>3</v>
      </c>
      <c r="J45" s="20">
        <v>3</v>
      </c>
      <c r="K45" s="20">
        <v>2</v>
      </c>
      <c r="L45" s="30">
        <v>1</v>
      </c>
      <c r="M45" s="31">
        <f t="shared" si="12"/>
        <v>11</v>
      </c>
      <c r="N45" s="30">
        <v>1</v>
      </c>
      <c r="O45" s="30">
        <f t="shared" si="13"/>
        <v>11</v>
      </c>
      <c r="P45" s="32">
        <v>6.3</v>
      </c>
      <c r="Q45" s="32">
        <f t="shared" si="10"/>
        <v>6.3</v>
      </c>
      <c r="R45" s="32">
        <v>5.3</v>
      </c>
      <c r="S45" s="32">
        <f t="shared" si="11"/>
        <v>5.3</v>
      </c>
      <c r="T45" s="31">
        <v>60</v>
      </c>
      <c r="U45" s="31">
        <v>40</v>
      </c>
      <c r="V45" s="31">
        <v>25</v>
      </c>
      <c r="W45" s="44">
        <f>SUM(X45*C45)</f>
        <v>0.06</v>
      </c>
      <c r="X45" s="45">
        <v>0.06</v>
      </c>
    </row>
    <row r="46" s="1" customFormat="1" ht="33" customHeight="1" spans="1:24">
      <c r="A46" s="19"/>
      <c r="B46" s="19"/>
      <c r="C46" s="19"/>
      <c r="D46" s="20"/>
      <c r="E46" s="20"/>
      <c r="F46" s="21"/>
      <c r="G46" s="21"/>
      <c r="H46" s="21"/>
      <c r="I46" s="21"/>
      <c r="J46" s="20"/>
      <c r="K46" s="20"/>
      <c r="L46" s="30"/>
      <c r="M46" s="31"/>
      <c r="N46" s="30"/>
      <c r="O46" s="30"/>
      <c r="P46" s="32"/>
      <c r="Q46" s="32"/>
      <c r="R46" s="32"/>
      <c r="S46" s="32"/>
      <c r="T46" s="31"/>
      <c r="U46" s="31"/>
      <c r="V46" s="31"/>
      <c r="W46" s="44"/>
      <c r="X46" s="45"/>
    </row>
    <row r="47" s="1" customFormat="1" ht="33" customHeight="1" spans="1:24">
      <c r="A47" s="19">
        <v>1</v>
      </c>
      <c r="B47" s="19">
        <v>37</v>
      </c>
      <c r="C47" s="19">
        <v>37</v>
      </c>
      <c r="D47" s="20">
        <v>1682333</v>
      </c>
      <c r="E47" s="20" t="s">
        <v>60</v>
      </c>
      <c r="F47" s="21" t="s">
        <v>48</v>
      </c>
      <c r="G47" s="21">
        <v>1</v>
      </c>
      <c r="H47" s="21">
        <v>2</v>
      </c>
      <c r="I47" s="21">
        <v>3</v>
      </c>
      <c r="J47" s="20">
        <v>2</v>
      </c>
      <c r="K47" s="20">
        <v>1</v>
      </c>
      <c r="L47" s="30">
        <v>1</v>
      </c>
      <c r="M47" s="31">
        <f t="shared" ref="M47:M49" si="14">SUM(G47:L47)</f>
        <v>10</v>
      </c>
      <c r="N47" s="30">
        <v>2</v>
      </c>
      <c r="O47" s="30">
        <f t="shared" si="13"/>
        <v>740</v>
      </c>
      <c r="P47" s="32">
        <v>11.6</v>
      </c>
      <c r="Q47" s="32">
        <f t="shared" si="10"/>
        <v>429.2</v>
      </c>
      <c r="R47" s="32">
        <v>10.6</v>
      </c>
      <c r="S47" s="32">
        <f t="shared" si="11"/>
        <v>392.2</v>
      </c>
      <c r="T47" s="31">
        <v>60</v>
      </c>
      <c r="U47" s="31">
        <v>40</v>
      </c>
      <c r="V47" s="31">
        <v>28</v>
      </c>
      <c r="W47" s="44">
        <f>SUM(X47*C47)</f>
        <v>2.4864</v>
      </c>
      <c r="X47" s="45">
        <v>0.0672</v>
      </c>
    </row>
    <row r="48" s="1" customFormat="1" ht="30" customHeight="1" spans="1:24">
      <c r="A48" s="19">
        <v>38</v>
      </c>
      <c r="B48" s="19">
        <v>64</v>
      </c>
      <c r="C48" s="19">
        <v>27</v>
      </c>
      <c r="D48" s="20">
        <v>1682333</v>
      </c>
      <c r="E48" s="20" t="s">
        <v>60</v>
      </c>
      <c r="F48" s="21" t="s">
        <v>49</v>
      </c>
      <c r="G48" s="21">
        <v>1</v>
      </c>
      <c r="H48" s="21">
        <v>2</v>
      </c>
      <c r="I48" s="21">
        <v>3</v>
      </c>
      <c r="J48" s="20">
        <v>2</v>
      </c>
      <c r="K48" s="20">
        <v>1</v>
      </c>
      <c r="L48" s="20">
        <v>1</v>
      </c>
      <c r="M48" s="31">
        <f t="shared" si="14"/>
        <v>10</v>
      </c>
      <c r="N48" s="30">
        <v>2</v>
      </c>
      <c r="O48" s="30">
        <f t="shared" si="13"/>
        <v>540</v>
      </c>
      <c r="P48" s="32">
        <v>11.6</v>
      </c>
      <c r="Q48" s="32">
        <f t="shared" si="10"/>
        <v>313.2</v>
      </c>
      <c r="R48" s="32">
        <v>10.6</v>
      </c>
      <c r="S48" s="32">
        <f t="shared" si="11"/>
        <v>286.2</v>
      </c>
      <c r="T48" s="31">
        <v>60</v>
      </c>
      <c r="U48" s="31">
        <v>40</v>
      </c>
      <c r="V48" s="31">
        <v>28</v>
      </c>
      <c r="W48" s="44">
        <f>SUM(X48*C48)</f>
        <v>1.8144</v>
      </c>
      <c r="X48" s="45">
        <v>0.0672</v>
      </c>
    </row>
    <row r="49" s="1" customFormat="1" ht="30" customHeight="1" spans="1:24">
      <c r="A49" s="19">
        <v>65</v>
      </c>
      <c r="B49" s="22">
        <v>65</v>
      </c>
      <c r="C49" s="19">
        <v>1</v>
      </c>
      <c r="D49" s="20">
        <v>1682333</v>
      </c>
      <c r="E49" s="20" t="s">
        <v>60</v>
      </c>
      <c r="F49" s="21" t="s">
        <v>49</v>
      </c>
      <c r="G49" s="21">
        <v>1</v>
      </c>
      <c r="H49" s="21">
        <v>2</v>
      </c>
      <c r="I49" s="21">
        <v>3</v>
      </c>
      <c r="J49" s="20">
        <v>2</v>
      </c>
      <c r="K49" s="20">
        <v>1</v>
      </c>
      <c r="L49" s="20">
        <v>1</v>
      </c>
      <c r="M49" s="31">
        <f t="shared" si="14"/>
        <v>10</v>
      </c>
      <c r="N49" s="30">
        <v>1</v>
      </c>
      <c r="O49" s="30">
        <f t="shared" si="13"/>
        <v>10</v>
      </c>
      <c r="P49" s="32">
        <v>6.2</v>
      </c>
      <c r="Q49" s="32">
        <f t="shared" si="10"/>
        <v>6.2</v>
      </c>
      <c r="R49" s="32">
        <v>5.2</v>
      </c>
      <c r="S49" s="32">
        <f t="shared" si="11"/>
        <v>5.2</v>
      </c>
      <c r="T49" s="31">
        <v>60</v>
      </c>
      <c r="U49" s="31">
        <v>40</v>
      </c>
      <c r="V49" s="31">
        <v>25</v>
      </c>
      <c r="W49" s="44">
        <f>SUM(X49*C49)</f>
        <v>0.06</v>
      </c>
      <c r="X49" s="45">
        <v>0.06</v>
      </c>
    </row>
    <row r="50" s="1" customFormat="1" ht="30" customHeight="1" spans="1:24">
      <c r="A50" s="19"/>
      <c r="B50" s="19"/>
      <c r="C50" s="19"/>
      <c r="D50" s="20"/>
      <c r="E50" s="20"/>
      <c r="F50" s="21"/>
      <c r="G50" s="21"/>
      <c r="H50" s="21"/>
      <c r="I50" s="21"/>
      <c r="J50" s="20"/>
      <c r="K50" s="20"/>
      <c r="L50" s="20"/>
      <c r="M50" s="31"/>
      <c r="N50" s="30"/>
      <c r="O50" s="30"/>
      <c r="P50" s="32"/>
      <c r="Q50" s="32"/>
      <c r="R50" s="32"/>
      <c r="S50" s="32"/>
      <c r="T50" s="31"/>
      <c r="U50" s="31"/>
      <c r="V50" s="31"/>
      <c r="W50" s="44"/>
      <c r="X50" s="45"/>
    </row>
    <row r="51" s="1" customFormat="1" ht="30" customHeight="1" spans="1:24">
      <c r="A51" s="19">
        <v>1</v>
      </c>
      <c r="B51" s="19">
        <v>9</v>
      </c>
      <c r="C51" s="19">
        <v>9</v>
      </c>
      <c r="D51" s="20">
        <v>1682332</v>
      </c>
      <c r="E51" s="20" t="s">
        <v>61</v>
      </c>
      <c r="F51" s="21" t="s">
        <v>48</v>
      </c>
      <c r="G51" s="21">
        <v>1</v>
      </c>
      <c r="H51" s="21">
        <v>2</v>
      </c>
      <c r="I51" s="21">
        <v>3</v>
      </c>
      <c r="J51" s="20">
        <v>2</v>
      </c>
      <c r="K51" s="20">
        <v>1</v>
      </c>
      <c r="L51" s="20">
        <v>1</v>
      </c>
      <c r="M51" s="31">
        <f t="shared" ref="M51:M56" si="15">SUM(G51:L51)</f>
        <v>10</v>
      </c>
      <c r="N51" s="30">
        <v>2</v>
      </c>
      <c r="O51" s="30">
        <f t="shared" si="13"/>
        <v>180</v>
      </c>
      <c r="P51" s="32">
        <v>11.6</v>
      </c>
      <c r="Q51" s="32">
        <f t="shared" si="10"/>
        <v>104.4</v>
      </c>
      <c r="R51" s="32">
        <v>10.6</v>
      </c>
      <c r="S51" s="32">
        <f t="shared" si="11"/>
        <v>95.4</v>
      </c>
      <c r="T51" s="31">
        <v>60</v>
      </c>
      <c r="U51" s="31">
        <v>40</v>
      </c>
      <c r="V51" s="31">
        <v>28</v>
      </c>
      <c r="W51" s="44">
        <f>SUM(X51*C51)</f>
        <v>0.6048</v>
      </c>
      <c r="X51" s="45">
        <v>0.0672</v>
      </c>
    </row>
    <row r="52" s="1" customFormat="1" ht="30" customHeight="1" spans="1:24">
      <c r="A52" s="19">
        <v>10</v>
      </c>
      <c r="B52" s="22">
        <v>14</v>
      </c>
      <c r="C52" s="19">
        <v>5</v>
      </c>
      <c r="D52" s="20">
        <v>1682332</v>
      </c>
      <c r="E52" s="20" t="s">
        <v>61</v>
      </c>
      <c r="F52" s="21" t="s">
        <v>49</v>
      </c>
      <c r="G52" s="21">
        <v>1</v>
      </c>
      <c r="H52" s="21">
        <v>2</v>
      </c>
      <c r="I52" s="21">
        <v>3</v>
      </c>
      <c r="J52" s="20">
        <v>2</v>
      </c>
      <c r="K52" s="20">
        <v>1</v>
      </c>
      <c r="L52" s="20">
        <v>1</v>
      </c>
      <c r="M52" s="31">
        <f t="shared" si="15"/>
        <v>10</v>
      </c>
      <c r="N52" s="30">
        <v>2</v>
      </c>
      <c r="O52" s="30">
        <f t="shared" si="13"/>
        <v>100</v>
      </c>
      <c r="P52" s="32">
        <v>11.6</v>
      </c>
      <c r="Q52" s="32">
        <f t="shared" si="10"/>
        <v>58</v>
      </c>
      <c r="R52" s="32">
        <v>10.6</v>
      </c>
      <c r="S52" s="32">
        <f t="shared" si="11"/>
        <v>53</v>
      </c>
      <c r="T52" s="31">
        <v>60</v>
      </c>
      <c r="U52" s="31">
        <v>40</v>
      </c>
      <c r="V52" s="31">
        <v>28</v>
      </c>
      <c r="W52" s="44">
        <f>SUM(X52*C52)</f>
        <v>0.336</v>
      </c>
      <c r="X52" s="45">
        <v>0.0672</v>
      </c>
    </row>
    <row r="53" s="1" customFormat="1" ht="30" customHeight="1" spans="1:24">
      <c r="A53" s="19"/>
      <c r="B53" s="19"/>
      <c r="C53" s="19"/>
      <c r="D53" s="20"/>
      <c r="E53" s="20"/>
      <c r="F53" s="21"/>
      <c r="G53" s="21"/>
      <c r="H53" s="21"/>
      <c r="I53" s="21"/>
      <c r="J53" s="20"/>
      <c r="K53" s="20"/>
      <c r="L53" s="20"/>
      <c r="M53" s="31"/>
      <c r="N53" s="30"/>
      <c r="O53" s="30"/>
      <c r="P53" s="32"/>
      <c r="Q53" s="32"/>
      <c r="R53" s="32"/>
      <c r="S53" s="32"/>
      <c r="T53" s="31"/>
      <c r="U53" s="31"/>
      <c r="V53" s="31"/>
      <c r="W53" s="44"/>
      <c r="X53" s="45"/>
    </row>
    <row r="54" s="1" customFormat="1" ht="30" customHeight="1" spans="1:24">
      <c r="A54" s="19">
        <v>1</v>
      </c>
      <c r="B54" s="19">
        <v>30</v>
      </c>
      <c r="C54" s="19">
        <v>30</v>
      </c>
      <c r="D54" s="20">
        <v>1682331</v>
      </c>
      <c r="E54" s="20" t="s">
        <v>62</v>
      </c>
      <c r="F54" s="21" t="s">
        <v>48</v>
      </c>
      <c r="G54" s="21">
        <v>1</v>
      </c>
      <c r="H54" s="21">
        <v>2</v>
      </c>
      <c r="I54" s="21">
        <v>3</v>
      </c>
      <c r="J54" s="20">
        <v>3</v>
      </c>
      <c r="K54" s="20">
        <v>2</v>
      </c>
      <c r="L54" s="20">
        <v>1</v>
      </c>
      <c r="M54" s="31">
        <f t="shared" si="15"/>
        <v>12</v>
      </c>
      <c r="N54" s="30">
        <v>2</v>
      </c>
      <c r="O54" s="30">
        <f t="shared" si="13"/>
        <v>720</v>
      </c>
      <c r="P54" s="32">
        <v>12.7</v>
      </c>
      <c r="Q54" s="32">
        <f t="shared" si="10"/>
        <v>381</v>
      </c>
      <c r="R54" s="32">
        <v>11.7</v>
      </c>
      <c r="S54" s="32">
        <f t="shared" si="11"/>
        <v>351</v>
      </c>
      <c r="T54" s="31">
        <v>60</v>
      </c>
      <c r="U54" s="31">
        <v>40</v>
      </c>
      <c r="V54" s="31">
        <v>32</v>
      </c>
      <c r="W54" s="44">
        <f>SUM(X54*C54)</f>
        <v>2.304</v>
      </c>
      <c r="X54" s="45">
        <v>0.0768</v>
      </c>
    </row>
    <row r="55" s="1" customFormat="1" ht="30" customHeight="1" spans="1:24">
      <c r="A55" s="19">
        <v>31</v>
      </c>
      <c r="B55" s="19">
        <v>52</v>
      </c>
      <c r="C55" s="19">
        <v>22</v>
      </c>
      <c r="D55" s="20">
        <v>1682331</v>
      </c>
      <c r="E55" s="20" t="s">
        <v>62</v>
      </c>
      <c r="F55" s="21" t="s">
        <v>49</v>
      </c>
      <c r="G55" s="21">
        <v>1</v>
      </c>
      <c r="H55" s="21">
        <v>2</v>
      </c>
      <c r="I55" s="21">
        <v>3</v>
      </c>
      <c r="J55" s="20">
        <v>3</v>
      </c>
      <c r="K55" s="20">
        <v>2</v>
      </c>
      <c r="L55" s="20">
        <v>1</v>
      </c>
      <c r="M55" s="31">
        <f t="shared" si="15"/>
        <v>12</v>
      </c>
      <c r="N55" s="30">
        <v>2</v>
      </c>
      <c r="O55" s="30">
        <f t="shared" ref="O55:O61" si="16">SUM(N55*M55*C55)</f>
        <v>528</v>
      </c>
      <c r="P55" s="32">
        <v>12.7</v>
      </c>
      <c r="Q55" s="32">
        <f t="shared" si="10"/>
        <v>279.4</v>
      </c>
      <c r="R55" s="32">
        <v>11.7</v>
      </c>
      <c r="S55" s="32">
        <f t="shared" si="11"/>
        <v>257.4</v>
      </c>
      <c r="T55" s="31">
        <v>60</v>
      </c>
      <c r="U55" s="31">
        <v>40</v>
      </c>
      <c r="V55" s="31">
        <v>32</v>
      </c>
      <c r="W55" s="44">
        <f>SUM(X55*C55)</f>
        <v>1.6896</v>
      </c>
      <c r="X55" s="45">
        <v>0.0768</v>
      </c>
    </row>
    <row r="56" s="1" customFormat="1" ht="30" customHeight="1" spans="1:24">
      <c r="A56" s="19">
        <v>53</v>
      </c>
      <c r="B56" s="22">
        <v>53</v>
      </c>
      <c r="C56" s="19">
        <v>1</v>
      </c>
      <c r="D56" s="20">
        <v>1682331</v>
      </c>
      <c r="E56" s="20" t="s">
        <v>62</v>
      </c>
      <c r="F56" s="21" t="s">
        <v>49</v>
      </c>
      <c r="G56" s="21">
        <v>1</v>
      </c>
      <c r="H56" s="21">
        <v>2</v>
      </c>
      <c r="I56" s="21">
        <v>3</v>
      </c>
      <c r="J56" s="20">
        <v>3</v>
      </c>
      <c r="K56" s="20">
        <v>2</v>
      </c>
      <c r="L56" s="20">
        <v>1</v>
      </c>
      <c r="M56" s="31">
        <f t="shared" si="15"/>
        <v>12</v>
      </c>
      <c r="N56" s="30">
        <v>1</v>
      </c>
      <c r="O56" s="30">
        <f t="shared" si="16"/>
        <v>12</v>
      </c>
      <c r="P56" s="32">
        <v>6.7</v>
      </c>
      <c r="Q56" s="32">
        <f t="shared" si="10"/>
        <v>6.7</v>
      </c>
      <c r="R56" s="32">
        <v>5.7</v>
      </c>
      <c r="S56" s="32">
        <f t="shared" si="11"/>
        <v>5.7</v>
      </c>
      <c r="T56" s="31">
        <v>60</v>
      </c>
      <c r="U56" s="31">
        <v>40</v>
      </c>
      <c r="V56" s="31">
        <v>25</v>
      </c>
      <c r="W56" s="44">
        <f>SUM(X56*C56)</f>
        <v>0.06</v>
      </c>
      <c r="X56" s="45">
        <v>0.06</v>
      </c>
    </row>
    <row r="57" s="1" customFormat="1" ht="30" customHeight="1" spans="1:24">
      <c r="A57" s="19"/>
      <c r="B57" s="19"/>
      <c r="C57" s="19"/>
      <c r="D57" s="20"/>
      <c r="E57" s="20"/>
      <c r="F57" s="21"/>
      <c r="G57" s="21"/>
      <c r="H57" s="21"/>
      <c r="I57" s="21"/>
      <c r="J57" s="20"/>
      <c r="K57" s="20"/>
      <c r="L57" s="20"/>
      <c r="M57" s="31"/>
      <c r="N57" s="30"/>
      <c r="O57" s="30"/>
      <c r="P57" s="32"/>
      <c r="Q57" s="32"/>
      <c r="R57" s="32"/>
      <c r="S57" s="32"/>
      <c r="T57" s="31"/>
      <c r="U57" s="31"/>
      <c r="V57" s="31"/>
      <c r="W57" s="44"/>
      <c r="X57" s="45"/>
    </row>
    <row r="58" s="1" customFormat="1" ht="30" customHeight="1" spans="1:24">
      <c r="A58" s="19">
        <v>1</v>
      </c>
      <c r="B58" s="19">
        <v>1</v>
      </c>
      <c r="C58" s="19">
        <v>1</v>
      </c>
      <c r="D58" s="20">
        <v>1682330</v>
      </c>
      <c r="E58" s="20" t="s">
        <v>63</v>
      </c>
      <c r="F58" s="21" t="s">
        <v>48</v>
      </c>
      <c r="G58" s="21">
        <v>1</v>
      </c>
      <c r="H58" s="21">
        <v>2</v>
      </c>
      <c r="I58" s="21">
        <v>3</v>
      </c>
      <c r="J58" s="20">
        <v>3</v>
      </c>
      <c r="K58" s="20">
        <v>2</v>
      </c>
      <c r="L58" s="20">
        <v>1</v>
      </c>
      <c r="M58" s="31">
        <f t="shared" ref="M58:M63" si="17">SUM(G58:L58)</f>
        <v>12</v>
      </c>
      <c r="N58" s="30">
        <v>2</v>
      </c>
      <c r="O58" s="30">
        <f t="shared" si="16"/>
        <v>24</v>
      </c>
      <c r="P58" s="32">
        <v>12.7</v>
      </c>
      <c r="Q58" s="32">
        <f t="shared" si="10"/>
        <v>12.7</v>
      </c>
      <c r="R58" s="32">
        <v>11.7</v>
      </c>
      <c r="S58" s="32">
        <f t="shared" si="11"/>
        <v>11.7</v>
      </c>
      <c r="T58" s="31">
        <v>60</v>
      </c>
      <c r="U58" s="31">
        <v>40</v>
      </c>
      <c r="V58" s="31">
        <v>32</v>
      </c>
      <c r="W58" s="44">
        <f>SUM(X58*C58)</f>
        <v>0.0768</v>
      </c>
      <c r="X58" s="45">
        <v>0.0768</v>
      </c>
    </row>
    <row r="59" s="1" customFormat="1" ht="30" customHeight="1" spans="1:24">
      <c r="A59" s="19">
        <v>2</v>
      </c>
      <c r="B59" s="19">
        <v>2</v>
      </c>
      <c r="C59" s="19">
        <v>1</v>
      </c>
      <c r="D59" s="20">
        <v>1682330</v>
      </c>
      <c r="E59" s="20" t="s">
        <v>63</v>
      </c>
      <c r="F59" s="21" t="s">
        <v>48</v>
      </c>
      <c r="G59" s="21">
        <v>1</v>
      </c>
      <c r="H59" s="21">
        <v>2</v>
      </c>
      <c r="I59" s="21">
        <v>3</v>
      </c>
      <c r="J59" s="20">
        <v>3</v>
      </c>
      <c r="K59" s="20">
        <v>2</v>
      </c>
      <c r="L59" s="20">
        <v>1</v>
      </c>
      <c r="M59" s="31">
        <f t="shared" si="17"/>
        <v>12</v>
      </c>
      <c r="N59" s="30">
        <v>1</v>
      </c>
      <c r="O59" s="30">
        <f t="shared" si="16"/>
        <v>12</v>
      </c>
      <c r="P59" s="32">
        <v>6.7</v>
      </c>
      <c r="Q59" s="32">
        <f t="shared" si="10"/>
        <v>6.7</v>
      </c>
      <c r="R59" s="32">
        <v>5.7</v>
      </c>
      <c r="S59" s="32">
        <f t="shared" si="11"/>
        <v>5.7</v>
      </c>
      <c r="T59" s="31">
        <v>60</v>
      </c>
      <c r="U59" s="31">
        <v>40</v>
      </c>
      <c r="V59" s="31">
        <v>25</v>
      </c>
      <c r="W59" s="44">
        <f>SUM(X59*C59)</f>
        <v>0.06</v>
      </c>
      <c r="X59" s="45">
        <v>0.06</v>
      </c>
    </row>
    <row r="60" s="1" customFormat="1" ht="30" customHeight="1" spans="1:24">
      <c r="A60" s="19">
        <v>3</v>
      </c>
      <c r="B60" s="22">
        <v>3</v>
      </c>
      <c r="C60" s="19">
        <v>1</v>
      </c>
      <c r="D60" s="20">
        <v>1682330</v>
      </c>
      <c r="E60" s="20" t="s">
        <v>63</v>
      </c>
      <c r="F60" s="21" t="s">
        <v>49</v>
      </c>
      <c r="G60" s="21">
        <v>1</v>
      </c>
      <c r="H60" s="21">
        <v>2</v>
      </c>
      <c r="I60" s="21">
        <v>3</v>
      </c>
      <c r="J60" s="20">
        <v>3</v>
      </c>
      <c r="K60" s="20">
        <v>2</v>
      </c>
      <c r="L60" s="20">
        <v>1</v>
      </c>
      <c r="M60" s="31">
        <f t="shared" si="17"/>
        <v>12</v>
      </c>
      <c r="N60" s="30">
        <v>2</v>
      </c>
      <c r="O60" s="30">
        <f t="shared" si="16"/>
        <v>24</v>
      </c>
      <c r="P60" s="32">
        <v>12.7</v>
      </c>
      <c r="Q60" s="32">
        <f t="shared" si="10"/>
        <v>12.7</v>
      </c>
      <c r="R60" s="32">
        <v>11.7</v>
      </c>
      <c r="S60" s="32">
        <f t="shared" si="11"/>
        <v>11.7</v>
      </c>
      <c r="T60" s="31">
        <v>60</v>
      </c>
      <c r="U60" s="31">
        <v>40</v>
      </c>
      <c r="V60" s="31">
        <v>32</v>
      </c>
      <c r="W60" s="44">
        <f>SUM(X60*C60)</f>
        <v>0.0768</v>
      </c>
      <c r="X60" s="45">
        <v>0.0768</v>
      </c>
    </row>
    <row r="61" s="1" customFormat="1" ht="30" customHeight="1" spans="1:24">
      <c r="A61" s="19"/>
      <c r="B61" s="19"/>
      <c r="C61" s="19"/>
      <c r="D61" s="20"/>
      <c r="E61" s="20"/>
      <c r="F61" s="21"/>
      <c r="G61" s="21"/>
      <c r="H61" s="21"/>
      <c r="I61" s="21"/>
      <c r="J61" s="20"/>
      <c r="K61" s="20"/>
      <c r="L61" s="20"/>
      <c r="M61" s="31"/>
      <c r="N61" s="30"/>
      <c r="O61" s="30"/>
      <c r="P61" s="32"/>
      <c r="Q61" s="32"/>
      <c r="R61" s="32"/>
      <c r="S61" s="32"/>
      <c r="T61" s="31"/>
      <c r="U61" s="31"/>
      <c r="V61" s="31"/>
      <c r="W61" s="44"/>
      <c r="X61" s="45"/>
    </row>
    <row r="62" s="1" customFormat="1" ht="30" customHeight="1" spans="1:24">
      <c r="A62" s="19">
        <v>1</v>
      </c>
      <c r="B62" s="19">
        <v>1</v>
      </c>
      <c r="C62" s="19">
        <v>1</v>
      </c>
      <c r="D62" s="20">
        <v>1682329</v>
      </c>
      <c r="E62" s="20" t="s">
        <v>64</v>
      </c>
      <c r="F62" s="21" t="s">
        <v>48</v>
      </c>
      <c r="G62" s="21">
        <v>1</v>
      </c>
      <c r="H62" s="21">
        <v>2</v>
      </c>
      <c r="I62" s="21">
        <v>3</v>
      </c>
      <c r="J62" s="20">
        <v>3</v>
      </c>
      <c r="K62" s="20">
        <v>2</v>
      </c>
      <c r="L62" s="20">
        <v>1</v>
      </c>
      <c r="M62" s="31">
        <f t="shared" si="17"/>
        <v>12</v>
      </c>
      <c r="N62" s="30">
        <v>2</v>
      </c>
      <c r="O62" s="30">
        <f t="shared" ref="O62:O72" si="18">SUM(N62*M62*C62)</f>
        <v>24</v>
      </c>
      <c r="P62" s="32">
        <v>12.7</v>
      </c>
      <c r="Q62" s="32">
        <f t="shared" si="10"/>
        <v>12.7</v>
      </c>
      <c r="R62" s="32">
        <v>11.7</v>
      </c>
      <c r="S62" s="32">
        <f t="shared" si="11"/>
        <v>11.7</v>
      </c>
      <c r="T62" s="31">
        <v>60</v>
      </c>
      <c r="U62" s="31">
        <v>40</v>
      </c>
      <c r="V62" s="31">
        <v>32</v>
      </c>
      <c r="W62" s="44">
        <f>SUM(X62*C62)</f>
        <v>0.0768</v>
      </c>
      <c r="X62" s="45">
        <v>0.0768</v>
      </c>
    </row>
    <row r="63" s="1" customFormat="1" ht="30" customHeight="1" spans="1:24">
      <c r="A63" s="19">
        <v>2</v>
      </c>
      <c r="B63" s="19">
        <v>2</v>
      </c>
      <c r="C63" s="19">
        <v>1</v>
      </c>
      <c r="D63" s="20">
        <v>1682329</v>
      </c>
      <c r="E63" s="20" t="s">
        <v>64</v>
      </c>
      <c r="F63" s="21" t="s">
        <v>48</v>
      </c>
      <c r="G63" s="21">
        <v>1</v>
      </c>
      <c r="H63" s="21">
        <v>2</v>
      </c>
      <c r="I63" s="21">
        <v>3</v>
      </c>
      <c r="J63" s="20">
        <v>3</v>
      </c>
      <c r="K63" s="20">
        <v>2</v>
      </c>
      <c r="L63" s="20">
        <v>1</v>
      </c>
      <c r="M63" s="31">
        <f t="shared" si="17"/>
        <v>12</v>
      </c>
      <c r="N63" s="30">
        <v>1</v>
      </c>
      <c r="O63" s="30">
        <f t="shared" si="18"/>
        <v>12</v>
      </c>
      <c r="P63" s="32">
        <v>6.7</v>
      </c>
      <c r="Q63" s="32">
        <f t="shared" si="10"/>
        <v>6.7</v>
      </c>
      <c r="R63" s="32">
        <v>5.7</v>
      </c>
      <c r="S63" s="32">
        <f t="shared" si="11"/>
        <v>5.7</v>
      </c>
      <c r="T63" s="31">
        <v>60</v>
      </c>
      <c r="U63" s="31">
        <v>40</v>
      </c>
      <c r="V63" s="31">
        <v>25</v>
      </c>
      <c r="W63" s="44">
        <f>SUM(X63*C63)</f>
        <v>0.06</v>
      </c>
      <c r="X63" s="45">
        <v>0.06</v>
      </c>
    </row>
    <row r="64" s="1" customFormat="1" ht="30" customHeight="1" spans="1:24">
      <c r="A64" s="19">
        <v>3</v>
      </c>
      <c r="B64" s="22">
        <v>3</v>
      </c>
      <c r="C64" s="19">
        <v>1</v>
      </c>
      <c r="D64" s="20">
        <v>1682329</v>
      </c>
      <c r="E64" s="20" t="s">
        <v>64</v>
      </c>
      <c r="F64" s="21" t="s">
        <v>49</v>
      </c>
      <c r="G64" s="21">
        <v>1</v>
      </c>
      <c r="H64" s="21">
        <v>2</v>
      </c>
      <c r="I64" s="21">
        <v>3</v>
      </c>
      <c r="J64" s="20">
        <v>3</v>
      </c>
      <c r="K64" s="20">
        <v>2</v>
      </c>
      <c r="L64" s="20">
        <v>1</v>
      </c>
      <c r="M64" s="31">
        <f t="shared" ref="M64:M68" si="19">SUM(G64:L64)</f>
        <v>12</v>
      </c>
      <c r="N64" s="30">
        <v>2</v>
      </c>
      <c r="O64" s="30">
        <f t="shared" si="18"/>
        <v>24</v>
      </c>
      <c r="P64" s="32">
        <v>12.7</v>
      </c>
      <c r="Q64" s="32">
        <f t="shared" si="10"/>
        <v>12.7</v>
      </c>
      <c r="R64" s="32">
        <v>11.7</v>
      </c>
      <c r="S64" s="32">
        <f t="shared" si="11"/>
        <v>11.7</v>
      </c>
      <c r="T64" s="31">
        <v>60</v>
      </c>
      <c r="U64" s="31">
        <v>40</v>
      </c>
      <c r="V64" s="31">
        <v>32</v>
      </c>
      <c r="W64" s="44">
        <f>SUM(X64*C64)</f>
        <v>0.0768</v>
      </c>
      <c r="X64" s="45">
        <v>0.0768</v>
      </c>
    </row>
    <row r="65" s="1" customFormat="1" ht="30" customHeight="1" spans="1:24">
      <c r="A65" s="19"/>
      <c r="B65" s="19"/>
      <c r="C65" s="19"/>
      <c r="D65" s="20"/>
      <c r="E65" s="20"/>
      <c r="F65" s="21"/>
      <c r="G65" s="21"/>
      <c r="H65" s="21"/>
      <c r="I65" s="21"/>
      <c r="J65" s="20"/>
      <c r="K65" s="20"/>
      <c r="L65" s="20"/>
      <c r="M65" s="31"/>
      <c r="N65" s="30"/>
      <c r="O65" s="30"/>
      <c r="P65" s="32"/>
      <c r="Q65" s="32"/>
      <c r="R65" s="32"/>
      <c r="S65" s="32"/>
      <c r="T65" s="31"/>
      <c r="U65" s="31"/>
      <c r="V65" s="31"/>
      <c r="W65" s="44"/>
      <c r="X65" s="45"/>
    </row>
    <row r="66" s="1" customFormat="1" ht="30" customHeight="1" spans="1:24">
      <c r="A66" s="19">
        <v>1</v>
      </c>
      <c r="B66" s="19">
        <v>30</v>
      </c>
      <c r="C66" s="19">
        <v>30</v>
      </c>
      <c r="D66" s="20">
        <v>1682328</v>
      </c>
      <c r="E66" s="20" t="s">
        <v>65</v>
      </c>
      <c r="F66" s="21" t="s">
        <v>48</v>
      </c>
      <c r="G66" s="21">
        <v>0</v>
      </c>
      <c r="H66" s="21">
        <v>2</v>
      </c>
      <c r="I66" s="21">
        <v>3</v>
      </c>
      <c r="J66" s="20">
        <v>3</v>
      </c>
      <c r="K66" s="20">
        <v>2</v>
      </c>
      <c r="L66" s="20">
        <v>1</v>
      </c>
      <c r="M66" s="31">
        <f t="shared" si="19"/>
        <v>11</v>
      </c>
      <c r="N66" s="30">
        <v>2</v>
      </c>
      <c r="O66" s="30">
        <f t="shared" si="18"/>
        <v>660</v>
      </c>
      <c r="P66" s="32">
        <v>11.8</v>
      </c>
      <c r="Q66" s="32">
        <f t="shared" si="10"/>
        <v>354</v>
      </c>
      <c r="R66" s="32">
        <v>10.8</v>
      </c>
      <c r="S66" s="32">
        <f t="shared" si="11"/>
        <v>324</v>
      </c>
      <c r="T66" s="31">
        <v>60</v>
      </c>
      <c r="U66" s="31">
        <v>40</v>
      </c>
      <c r="V66" s="31">
        <v>30</v>
      </c>
      <c r="W66" s="44">
        <f>SUM(X66*C66)</f>
        <v>2.16</v>
      </c>
      <c r="X66" s="45">
        <v>0.072</v>
      </c>
    </row>
    <row r="67" s="1" customFormat="1" ht="30" customHeight="1" spans="1:24">
      <c r="A67" s="19">
        <v>31</v>
      </c>
      <c r="B67" s="19">
        <v>52</v>
      </c>
      <c r="C67" s="19">
        <v>22</v>
      </c>
      <c r="D67" s="20">
        <v>1682328</v>
      </c>
      <c r="E67" s="20" t="s">
        <v>65</v>
      </c>
      <c r="F67" s="21" t="s">
        <v>49</v>
      </c>
      <c r="G67" s="21">
        <v>0</v>
      </c>
      <c r="H67" s="21">
        <v>2</v>
      </c>
      <c r="I67" s="21">
        <v>3</v>
      </c>
      <c r="J67" s="20">
        <v>3</v>
      </c>
      <c r="K67" s="20">
        <v>2</v>
      </c>
      <c r="L67" s="20">
        <v>1</v>
      </c>
      <c r="M67" s="31">
        <f t="shared" si="19"/>
        <v>11</v>
      </c>
      <c r="N67" s="30">
        <v>2</v>
      </c>
      <c r="O67" s="30">
        <f t="shared" si="18"/>
        <v>484</v>
      </c>
      <c r="P67" s="32">
        <v>11.8</v>
      </c>
      <c r="Q67" s="32">
        <f t="shared" si="10"/>
        <v>259.6</v>
      </c>
      <c r="R67" s="32">
        <v>10.8</v>
      </c>
      <c r="S67" s="32">
        <f t="shared" si="11"/>
        <v>237.6</v>
      </c>
      <c r="T67" s="31">
        <v>60</v>
      </c>
      <c r="U67" s="31">
        <v>40</v>
      </c>
      <c r="V67" s="31">
        <v>30</v>
      </c>
      <c r="W67" s="44">
        <f>SUM(X67*C67)</f>
        <v>1.584</v>
      </c>
      <c r="X67" s="45">
        <v>0.072</v>
      </c>
    </row>
    <row r="68" s="1" customFormat="1" ht="30" customHeight="1" spans="1:24">
      <c r="A68" s="19">
        <v>53</v>
      </c>
      <c r="B68" s="22">
        <v>53</v>
      </c>
      <c r="C68" s="19">
        <v>1</v>
      </c>
      <c r="D68" s="20">
        <v>1682328</v>
      </c>
      <c r="E68" s="20" t="s">
        <v>65</v>
      </c>
      <c r="F68" s="21" t="s">
        <v>49</v>
      </c>
      <c r="G68" s="21">
        <v>0</v>
      </c>
      <c r="H68" s="21">
        <v>2</v>
      </c>
      <c r="I68" s="21">
        <v>3</v>
      </c>
      <c r="J68" s="20">
        <v>3</v>
      </c>
      <c r="K68" s="20">
        <v>2</v>
      </c>
      <c r="L68" s="20">
        <v>1</v>
      </c>
      <c r="M68" s="31">
        <f t="shared" si="19"/>
        <v>11</v>
      </c>
      <c r="N68" s="30">
        <v>1</v>
      </c>
      <c r="O68" s="30">
        <f t="shared" si="18"/>
        <v>11</v>
      </c>
      <c r="P68" s="32">
        <v>6.3</v>
      </c>
      <c r="Q68" s="32">
        <f t="shared" si="10"/>
        <v>6.3</v>
      </c>
      <c r="R68" s="32">
        <v>5.3</v>
      </c>
      <c r="S68" s="32">
        <f t="shared" si="11"/>
        <v>5.3</v>
      </c>
      <c r="T68" s="31">
        <v>60</v>
      </c>
      <c r="U68" s="31">
        <v>40</v>
      </c>
      <c r="V68" s="31">
        <v>25</v>
      </c>
      <c r="W68" s="44">
        <f>SUM(X68*C68)</f>
        <v>0.06</v>
      </c>
      <c r="X68" s="45">
        <v>0.06</v>
      </c>
    </row>
    <row r="69" s="1" customFormat="1" ht="30" customHeight="1" spans="1:24">
      <c r="A69" s="19"/>
      <c r="B69" s="19"/>
      <c r="C69" s="19"/>
      <c r="D69" s="20"/>
      <c r="E69" s="20"/>
      <c r="F69" s="21"/>
      <c r="G69" s="21"/>
      <c r="H69" s="21"/>
      <c r="I69" s="21"/>
      <c r="J69" s="20"/>
      <c r="K69" s="20"/>
      <c r="L69" s="20"/>
      <c r="M69" s="31"/>
      <c r="N69" s="30"/>
      <c r="O69" s="30"/>
      <c r="P69" s="32"/>
      <c r="Q69" s="32"/>
      <c r="R69" s="32"/>
      <c r="S69" s="32"/>
      <c r="T69" s="31"/>
      <c r="U69" s="31"/>
      <c r="V69" s="31"/>
      <c r="W69" s="44"/>
      <c r="X69" s="45"/>
    </row>
    <row r="70" s="2" customFormat="1" ht="33" customHeight="1" spans="1:24">
      <c r="A70" s="19">
        <v>1</v>
      </c>
      <c r="B70" s="19">
        <v>19</v>
      </c>
      <c r="C70" s="19">
        <v>19</v>
      </c>
      <c r="D70" s="20">
        <v>1682327</v>
      </c>
      <c r="E70" s="20" t="s">
        <v>66</v>
      </c>
      <c r="F70" s="21" t="s">
        <v>48</v>
      </c>
      <c r="G70" s="21">
        <v>0</v>
      </c>
      <c r="H70" s="21">
        <v>2</v>
      </c>
      <c r="I70" s="21">
        <v>3</v>
      </c>
      <c r="J70" s="20">
        <v>3</v>
      </c>
      <c r="K70" s="20">
        <v>2</v>
      </c>
      <c r="L70" s="20">
        <v>1</v>
      </c>
      <c r="M70" s="31">
        <f t="shared" ref="M70:M72" si="20">SUM(G70:L70)</f>
        <v>11</v>
      </c>
      <c r="N70" s="30">
        <v>2</v>
      </c>
      <c r="O70" s="30">
        <f t="shared" si="18"/>
        <v>418</v>
      </c>
      <c r="P70" s="32">
        <v>11.8</v>
      </c>
      <c r="Q70" s="32">
        <f t="shared" si="10"/>
        <v>224.2</v>
      </c>
      <c r="R70" s="32">
        <v>10.8</v>
      </c>
      <c r="S70" s="32">
        <f>SUM(R70*C70)</f>
        <v>205.2</v>
      </c>
      <c r="T70" s="31">
        <v>60</v>
      </c>
      <c r="U70" s="31">
        <v>40</v>
      </c>
      <c r="V70" s="31">
        <v>30</v>
      </c>
      <c r="W70" s="44">
        <f>SUM(X70*C70)</f>
        <v>1.368</v>
      </c>
      <c r="X70" s="45">
        <v>0.072</v>
      </c>
    </row>
    <row r="71" s="2" customFormat="1" ht="33" customHeight="1" spans="1:24">
      <c r="A71" s="19">
        <v>20</v>
      </c>
      <c r="B71" s="19">
        <v>31</v>
      </c>
      <c r="C71" s="19">
        <v>12</v>
      </c>
      <c r="D71" s="20">
        <v>1682327</v>
      </c>
      <c r="E71" s="20" t="s">
        <v>66</v>
      </c>
      <c r="F71" s="21" t="s">
        <v>49</v>
      </c>
      <c r="G71" s="21">
        <v>0</v>
      </c>
      <c r="H71" s="21">
        <v>2</v>
      </c>
      <c r="I71" s="21">
        <v>3</v>
      </c>
      <c r="J71" s="20">
        <v>3</v>
      </c>
      <c r="K71" s="20">
        <v>2</v>
      </c>
      <c r="L71" s="20">
        <v>1</v>
      </c>
      <c r="M71" s="31">
        <f t="shared" si="20"/>
        <v>11</v>
      </c>
      <c r="N71" s="30">
        <v>2</v>
      </c>
      <c r="O71" s="30">
        <f t="shared" si="18"/>
        <v>264</v>
      </c>
      <c r="P71" s="32">
        <v>11.8</v>
      </c>
      <c r="Q71" s="32">
        <f t="shared" si="10"/>
        <v>141.6</v>
      </c>
      <c r="R71" s="32">
        <v>10.8</v>
      </c>
      <c r="S71" s="32">
        <f>SUM(R71*C71)</f>
        <v>129.6</v>
      </c>
      <c r="T71" s="31">
        <v>60</v>
      </c>
      <c r="U71" s="31">
        <v>40</v>
      </c>
      <c r="V71" s="31">
        <v>30</v>
      </c>
      <c r="W71" s="44">
        <f>SUM(X71*C71)</f>
        <v>0.864</v>
      </c>
      <c r="X71" s="45">
        <v>0.072</v>
      </c>
    </row>
    <row r="72" s="2" customFormat="1" ht="33" customHeight="1" spans="1:24">
      <c r="A72" s="19">
        <v>32</v>
      </c>
      <c r="B72" s="22">
        <v>32</v>
      </c>
      <c r="C72" s="19">
        <v>1</v>
      </c>
      <c r="D72" s="20">
        <v>1682327</v>
      </c>
      <c r="E72" s="20" t="s">
        <v>66</v>
      </c>
      <c r="F72" s="21" t="s">
        <v>49</v>
      </c>
      <c r="G72" s="21">
        <v>0</v>
      </c>
      <c r="H72" s="21">
        <v>2</v>
      </c>
      <c r="I72" s="21">
        <v>3</v>
      </c>
      <c r="J72" s="20">
        <v>3</v>
      </c>
      <c r="K72" s="20">
        <v>2</v>
      </c>
      <c r="L72" s="20">
        <v>1</v>
      </c>
      <c r="M72" s="31">
        <f t="shared" si="20"/>
        <v>11</v>
      </c>
      <c r="N72" s="30">
        <v>1</v>
      </c>
      <c r="O72" s="30">
        <f t="shared" si="18"/>
        <v>11</v>
      </c>
      <c r="P72" s="32">
        <v>6.3</v>
      </c>
      <c r="Q72" s="32">
        <f t="shared" si="10"/>
        <v>6.3</v>
      </c>
      <c r="R72" s="32">
        <v>5.3</v>
      </c>
      <c r="S72" s="32">
        <f>SUM(R72*C72)</f>
        <v>5.3</v>
      </c>
      <c r="T72" s="31">
        <v>60</v>
      </c>
      <c r="U72" s="31">
        <v>40</v>
      </c>
      <c r="V72" s="31">
        <v>25</v>
      </c>
      <c r="W72" s="44">
        <f>SUM(X72*C72)</f>
        <v>0.06</v>
      </c>
      <c r="X72" s="45">
        <v>0.06</v>
      </c>
    </row>
    <row r="73" s="2" customFormat="1" ht="21" customHeight="1" spans="1:24">
      <c r="A73" s="19"/>
      <c r="B73" s="19"/>
      <c r="C73" s="19"/>
      <c r="D73" s="20"/>
      <c r="E73" s="20"/>
      <c r="F73" s="21"/>
      <c r="G73" s="21"/>
      <c r="H73" s="21"/>
      <c r="I73" s="21"/>
      <c r="J73" s="20"/>
      <c r="K73" s="20"/>
      <c r="L73" s="20"/>
      <c r="M73" s="31"/>
      <c r="N73" s="30"/>
      <c r="O73" s="30"/>
      <c r="P73" s="32"/>
      <c r="Q73" s="32"/>
      <c r="R73" s="32"/>
      <c r="S73" s="32"/>
      <c r="T73" s="31"/>
      <c r="U73" s="31"/>
      <c r="V73" s="31"/>
      <c r="W73" s="44"/>
      <c r="X73" s="45"/>
    </row>
    <row r="74" s="2" customFormat="1" ht="33" customHeight="1" spans="1:24">
      <c r="A74" s="19">
        <v>1</v>
      </c>
      <c r="B74" s="19">
        <v>20</v>
      </c>
      <c r="C74" s="19">
        <v>20</v>
      </c>
      <c r="D74" s="20">
        <v>1682326</v>
      </c>
      <c r="E74" s="20" t="s">
        <v>67</v>
      </c>
      <c r="F74" s="21" t="s">
        <v>48</v>
      </c>
      <c r="G74" s="21">
        <v>0</v>
      </c>
      <c r="H74" s="21">
        <v>2</v>
      </c>
      <c r="I74" s="21">
        <v>3</v>
      </c>
      <c r="J74" s="20">
        <v>3</v>
      </c>
      <c r="K74" s="20">
        <v>2</v>
      </c>
      <c r="L74" s="20">
        <v>1</v>
      </c>
      <c r="M74" s="31">
        <f>SUM(G74:L74)</f>
        <v>11</v>
      </c>
      <c r="N74" s="30">
        <v>2</v>
      </c>
      <c r="O74" s="30">
        <f>SUM(N74*M74*C74)</f>
        <v>440</v>
      </c>
      <c r="P74" s="32">
        <v>11.8</v>
      </c>
      <c r="Q74" s="32">
        <f t="shared" ref="Q72:Q75" si="21">SUM(P74*C74)</f>
        <v>236</v>
      </c>
      <c r="R74" s="32">
        <v>10.8</v>
      </c>
      <c r="S74" s="32">
        <f>SUM(R74*C74)</f>
        <v>216</v>
      </c>
      <c r="T74" s="31">
        <v>60</v>
      </c>
      <c r="U74" s="31">
        <v>40</v>
      </c>
      <c r="V74" s="31">
        <v>30</v>
      </c>
      <c r="W74" s="44">
        <f>SUM(X74*C74)</f>
        <v>1.44</v>
      </c>
      <c r="X74" s="45">
        <v>0.072</v>
      </c>
    </row>
    <row r="75" s="2" customFormat="1" ht="33" customHeight="1" spans="1:24">
      <c r="A75" s="19">
        <v>21</v>
      </c>
      <c r="B75" s="22">
        <v>35</v>
      </c>
      <c r="C75" s="19">
        <v>15</v>
      </c>
      <c r="D75" s="20">
        <v>1682326</v>
      </c>
      <c r="E75" s="20" t="s">
        <v>67</v>
      </c>
      <c r="F75" s="21" t="s">
        <v>49</v>
      </c>
      <c r="G75" s="21">
        <v>0</v>
      </c>
      <c r="H75" s="21">
        <v>2</v>
      </c>
      <c r="I75" s="21">
        <v>3</v>
      </c>
      <c r="J75" s="20">
        <v>3</v>
      </c>
      <c r="K75" s="20">
        <v>2</v>
      </c>
      <c r="L75" s="20">
        <v>1</v>
      </c>
      <c r="M75" s="31">
        <f>SUM(G75:L75)</f>
        <v>11</v>
      </c>
      <c r="N75" s="30">
        <v>2</v>
      </c>
      <c r="O75" s="30">
        <f>SUM(N75*M75*C75)</f>
        <v>330</v>
      </c>
      <c r="P75" s="32">
        <v>11.8</v>
      </c>
      <c r="Q75" s="32">
        <f t="shared" si="21"/>
        <v>177</v>
      </c>
      <c r="R75" s="32">
        <v>10.8</v>
      </c>
      <c r="S75" s="32">
        <f>SUM(R75*C75)</f>
        <v>162</v>
      </c>
      <c r="T75" s="31">
        <v>60</v>
      </c>
      <c r="U75" s="31">
        <v>40</v>
      </c>
      <c r="V75" s="31">
        <v>30</v>
      </c>
      <c r="W75" s="44">
        <f>SUM(X75*C75)</f>
        <v>1.08</v>
      </c>
      <c r="X75" s="45">
        <v>0.072</v>
      </c>
    </row>
    <row r="76" ht="20" spans="3:24">
      <c r="C76" s="47">
        <f>SUM(C5:C75)</f>
        <v>368</v>
      </c>
      <c r="O76" s="48">
        <f>SUM(O5:O75)</f>
        <v>7878</v>
      </c>
      <c r="T76" s="49"/>
      <c r="U76" s="49"/>
      <c r="V76" s="49"/>
      <c r="W76" s="49">
        <f>SUM(W5:W75)</f>
        <v>26.1984</v>
      </c>
      <c r="X76" s="49"/>
    </row>
  </sheetData>
  <autoFilter xmlns:etc="http://www.wps.cn/officeDocument/2017/etCustomData" ref="A3:W76" etc:filterBottomFollowUsedRange="0">
    <extLst/>
  </autoFilter>
  <mergeCells count="17">
    <mergeCell ref="A1:W1"/>
    <mergeCell ref="A2:F2"/>
    <mergeCell ref="G3:K3"/>
    <mergeCell ref="C3:C4"/>
    <mergeCell ref="D3:D4"/>
    <mergeCell ref="E3:E4"/>
    <mergeCell ref="F3:F4"/>
    <mergeCell ref="M3:M4"/>
    <mergeCell ref="N3:N4"/>
    <mergeCell ref="O3:O4"/>
    <mergeCell ref="P3:P4"/>
    <mergeCell ref="Q3:Q4"/>
    <mergeCell ref="R3:R4"/>
    <mergeCell ref="S3:S4"/>
    <mergeCell ref="W3:W4"/>
    <mergeCell ref="A3:B4"/>
    <mergeCell ref="T3:V4"/>
  </mergeCells>
  <pageMargins left="0.786805555555556" right="0.786805555555556" top="0.0784722222222222" bottom="0.118055555555556" header="0.156944444444444" footer="0.0784722222222222"/>
  <pageSetup paperSize="9" scale="55" fitToHeight="0" orientation="landscape" horizontalDpi="600"/>
  <headerFooter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订单封面</vt:lpstr>
      <vt:lpstr>配比及港口明细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平常心A</cp:lastModifiedBy>
  <dcterms:created xsi:type="dcterms:W3CDTF">2015-06-05T10:19:00Z</dcterms:created>
  <cp:lastPrinted>2022-10-23T07:47:00Z</cp:lastPrinted>
  <dcterms:modified xsi:type="dcterms:W3CDTF">2025-10-13T09:52:02Z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9AC584F64EB74ED1AA831428EC59BA66_13</vt:lpwstr>
  </property>
</Properties>
</file>