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 tabRatio="500"/>
  </bookViews>
  <sheets>
    <sheet name="FINAL ORDER" sheetId="6" r:id="rId1"/>
    <sheet name="ORDER TRACKER" sheetId="7" r:id="rId2"/>
  </sheets>
  <definedNames>
    <definedName name="_xlnm.Print_Area" localSheetId="0">'FINAL ORDER'!$A$1:$F$16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<sst xmlns="http://schemas.openxmlformats.org/spreadsheetml/2006/main" count="62" uniqueCount="53">
  <si>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PACKAGING ORDER</t>
  </si>
  <si>
    <t xml:space="preserve">ESTIMATED SHIP DATE: 4-6 weeks from confirmed order date </t>
  </si>
  <si>
    <t>PACKAGING ORDERS</t>
  </si>
  <si>
    <t>PACKAGING ELEMENT</t>
  </si>
  <si>
    <t>DESCRIPTION</t>
  </si>
  <si>
    <t>FINAL ORDER QUANTITY</t>
  </si>
  <si>
    <t>FINAL PRICE PER PIECE/REAM</t>
  </si>
  <si>
    <t>TOTAL</t>
  </si>
  <si>
    <t>50/50 Split between PR/Social</t>
  </si>
  <si>
    <t>MEDIUM LUXURIOUS BOX WITH SHIPPING BOX- 
35X35X13CM
2 sets per carton</t>
  </si>
  <si>
    <t>LARGE LUXURIOUS BOX WITH SHIPPING BOX-
51.7x51.7x13CM
2 sets per carton</t>
  </si>
  <si>
    <t xml:space="preserve">PARTNER INFORMATION </t>
  </si>
  <si>
    <t>PARTNER NAME HERE</t>
  </si>
  <si>
    <t>AUTHORIZATION</t>
  </si>
  <si>
    <t>Print Name</t>
  </si>
  <si>
    <t>Leah Bezozo</t>
  </si>
  <si>
    <r>
      <rPr>
        <sz val="10"/>
        <color rgb="FFFF0000"/>
        <rFont val="Arial"/>
        <charset val="134"/>
      </rPr>
      <t xml:space="preserve">Signature </t>
    </r>
    <r>
      <rPr>
        <b/>
        <sz val="10"/>
        <color rgb="FFFF0000"/>
        <rFont val="Arial"/>
        <charset val="134"/>
      </rPr>
      <t>(REQUIRED)</t>
    </r>
  </si>
  <si>
    <t xml:space="preserve">THIS IS AN ORDER FORM </t>
  </si>
  <si>
    <t xml:space="preserve">PLEASE NOTE: PARTNER IS REQUIRED TO PLACE ORDER FOR THE PACKAGING AMOUNT STATED ON THIS ORDER FORM BY OR BEFORE 6 MONTH PERIOD (MAY 2024). </t>
  </si>
  <si>
    <t>PACKAGING TRACKER - FA24/SP25</t>
  </si>
  <si>
    <t>PACKAGING ELEMENTS</t>
  </si>
  <si>
    <t>SMALL BOX</t>
  </si>
  <si>
    <t>SMALL SHIPPING BOX</t>
  </si>
  <si>
    <t>MEDIUM BOX</t>
  </si>
  <si>
    <t>LARGE BOX</t>
  </si>
  <si>
    <t>RIBBON</t>
  </si>
  <si>
    <t>SHIPPING DATE</t>
  </si>
  <si>
    <t xml:space="preserve">X BOXES PER CASE
BOX/CASE	</t>
  </si>
  <si>
    <t>X BOXES PER CASE
BOX/CASE</t>
  </si>
  <si>
    <t>2 BOXES PER CASE
BOX/CASE</t>
  </si>
  <si>
    <t xml:space="preserve">2 BOXES PER CASE
BOX/CASE	</t>
  </si>
  <si>
    <t xml:space="preserve">2.54 CMS - 200 METERS PER ROLL </t>
  </si>
  <si>
    <t>ORIGINAL ORDER</t>
  </si>
  <si>
    <t>AUGUST 24 DELIVERY
(SOCIAL)</t>
  </si>
  <si>
    <r>
      <rPr>
        <b/>
        <sz val="14"/>
        <color theme="1"/>
        <rFont val="宋体"/>
        <charset val="134"/>
        <scheme val="minor"/>
      </rPr>
      <t xml:space="preserve">AUGUST 24 DELIVERY
</t>
    </r>
    <r>
      <rPr>
        <b/>
        <sz val="14"/>
        <color rgb="FFFF0000"/>
        <rFont val="宋体"/>
        <charset val="134"/>
        <scheme val="minor"/>
      </rPr>
      <t>(PIA)</t>
    </r>
  </si>
  <si>
    <t>AFTER AUGUST DELIVERY</t>
  </si>
  <si>
    <t>NOV 24 DELIVERY
(PR)</t>
  </si>
  <si>
    <r>
      <rPr>
        <b/>
        <sz val="14"/>
        <color theme="1"/>
        <rFont val="宋体"/>
        <charset val="134"/>
        <scheme val="minor"/>
      </rPr>
      <t xml:space="preserve">NOV 24 DELIVERY
</t>
    </r>
    <r>
      <rPr>
        <b/>
        <sz val="14"/>
        <color rgb="FFFF0000"/>
        <rFont val="宋体"/>
        <charset val="134"/>
        <scheme val="minor"/>
      </rPr>
      <t>(Leah Bezozo)</t>
    </r>
  </si>
  <si>
    <t>AFTER NOV DELIVERY</t>
  </si>
  <si>
    <t>SP25 ORDER</t>
  </si>
  <si>
    <t>NEW INVENTORY</t>
  </si>
  <si>
    <t>1/9 DELIVERY</t>
  </si>
  <si>
    <t>JANUARY 25 DELIVERY
(SOCIAL &amp; PR)</t>
  </si>
  <si>
    <t xml:space="preserve">Interparfums Inc. </t>
  </si>
  <si>
    <t>Delivery on April 14th TO Pia SP24</t>
  </si>
  <si>
    <t>Delivery on April 14th TO Pia SP25</t>
  </si>
  <si>
    <t>NEW INVENTORY SP24 shorter ribbon
4/14</t>
  </si>
  <si>
    <t>NEW INVENTORY  SP25 longer ribbon
4/14</t>
  </si>
  <si>
    <r>
      <rPr>
        <b/>
        <sz val="14"/>
        <color theme="1"/>
        <rFont val="宋体"/>
        <charset val="134"/>
        <scheme val="minor"/>
      </rPr>
      <t xml:space="preserve">Delivery on Aug 15th </t>
    </r>
    <r>
      <rPr>
        <b/>
        <sz val="14"/>
        <color rgb="FFFF0000"/>
        <rFont val="宋体"/>
        <charset val="134"/>
        <scheme val="minor"/>
      </rPr>
      <t>TO PR Safa Kahany SP24</t>
    </r>
  </si>
  <si>
    <r>
      <rPr>
        <b/>
        <sz val="14"/>
        <color theme="1"/>
        <rFont val="宋体"/>
        <charset val="134"/>
        <scheme val="minor"/>
      </rPr>
      <t xml:space="preserve">Delivery on Aug 15th </t>
    </r>
    <r>
      <rPr>
        <b/>
        <sz val="14"/>
        <color rgb="FFFF0000"/>
        <rFont val="宋体"/>
        <charset val="134"/>
        <scheme val="minor"/>
      </rPr>
      <t>TO PR Safa Kahany SP25</t>
    </r>
  </si>
  <si>
    <r>
      <rPr>
        <b/>
        <sz val="14"/>
        <color theme="1"/>
        <rFont val="宋体"/>
        <charset val="134"/>
        <scheme val="minor"/>
      </rPr>
      <t>Delivery on Aug 15th</t>
    </r>
    <r>
      <rPr>
        <b/>
        <sz val="14"/>
        <color rgb="FFFF0000"/>
        <rFont val="宋体"/>
        <charset val="134"/>
        <scheme val="minor"/>
      </rPr>
      <t xml:space="preserve"> TO Social Leah Bezozo SP25</t>
    </r>
  </si>
  <si>
    <t>NEW INVENTORY SP24 shorter ribbon
8/6</t>
  </si>
  <si>
    <t>NEW INVENTORY  SP25 longer ribbon
8/6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</si>
</sst>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??_);_(@_)"/>
  </numFmts>
  <fonts count="42"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7030A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color rgb="FF7030A0"/>
      <name val="宋体"/>
      <charset val="134"/>
      <scheme val="minor"/>
    </font>
    <font>
      <b/>
      <sz val="12"/>
      <color rgb="FF7030A0"/>
      <name val="宋体"/>
      <charset val="134"/>
      <scheme val="minor"/>
    </font>
    <font>
      <b/>
      <sz val="14"/>
      <color rgb="FF7030A0"/>
      <name val="宋体"/>
      <charset val="134"/>
      <scheme val="minor"/>
    </font>
    <font>
      <sz val="10"/>
      <color theme="1"/>
      <name val="Arial"/>
      <charset val="134"/>
    </font>
    <font>
      <b/>
      <sz val="18"/>
      <color theme="1"/>
      <name val="Arial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0"/>
      <color theme="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2"/>
      <color theme="1"/>
      <name val="Arial"/>
      <charset val="134"/>
    </font>
    <font>
      <sz val="10"/>
      <color rgb="FFFF0000"/>
      <name val="Arial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Arial"/>
      <charset val="134"/>
    </font>
  </fonts>
  <fills count="4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4" tint="0.799951170384838"/>
        <bgColor rgb="FF000000"/>
      </patternFill>
    </fill>
    <fill>
      <patternFill patternType="solid">
        <fgColor theme="5" tint="0.599993896298105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theme="2" tint="-0.249977111117893"/>
      </bottom>
      <diagonal/>
    </border>
    <border>
      <left style="dotted">
        <color theme="2" tint="-0.249977111117893"/>
      </left>
      <right style="dotted">
        <color theme="2" tint="-0.249977111117893"/>
      </right>
      <top style="dotted">
        <color theme="2" tint="-0.249977111117893"/>
      </top>
      <bottom style="dotted">
        <color theme="2" tint="-0.249977111117893"/>
      </bottom>
      <diagonal/>
    </border>
    <border>
      <left style="dotted">
        <color theme="2" tint="-0.249977111117893"/>
      </left>
      <right/>
      <top style="dotted">
        <color theme="2" tint="-0.249977111117893"/>
      </top>
      <bottom style="dotted">
        <color theme="2" tint="-0.249977111117893"/>
      </bottom>
      <diagonal/>
    </border>
    <border>
      <left style="dotted">
        <color theme="2" tint="-0.249977111117893"/>
      </left>
      <right/>
      <top/>
      <bottom/>
      <diagonal/>
    </border>
    <border>
      <left/>
      <right/>
      <top style="dotted">
        <color theme="2" tint="-0.249977111117893"/>
      </top>
      <bottom style="dotted">
        <color theme="2" tint="-0.249977111117893"/>
      </bottom>
      <diagonal/>
    </border>
    <border>
      <left style="dotted">
        <color rgb="FFAEAAAA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23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3" fillId="16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7" borderId="18" applyNumberFormat="0" applyAlignment="0" applyProtection="0">
      <alignment vertical="center"/>
    </xf>
    <xf numFmtId="0" fontId="31" fillId="18" borderId="19" applyNumberFormat="0" applyAlignment="0" applyProtection="0">
      <alignment vertical="center"/>
    </xf>
    <xf numFmtId="0" fontId="32" fillId="18" borderId="18" applyNumberFormat="0" applyAlignment="0" applyProtection="0">
      <alignment vertical="center"/>
    </xf>
    <xf numFmtId="0" fontId="33" fillId="19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vertical="center"/>
    </xf>
    <xf numFmtId="3" fontId="8" fillId="7" borderId="3" xfId="0" applyNumberFormat="1" applyFont="1" applyFill="1" applyBorder="1" applyAlignment="1">
      <alignment horizontal="center" vertical="center"/>
    </xf>
    <xf numFmtId="3" fontId="8" fillId="7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3" fontId="6" fillId="9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3" fontId="9" fillId="10" borderId="3" xfId="0" applyNumberFormat="1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4" fontId="12" fillId="5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14" fontId="12" fillId="6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3" fontId="8" fillId="1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176" fontId="13" fillId="0" borderId="0" xfId="2" applyFont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177" fontId="13" fillId="0" borderId="0" xfId="2" applyNumberFormat="1" applyFont="1" applyAlignment="1">
      <alignment horizontal="right" wrapText="1"/>
    </xf>
    <xf numFmtId="0" fontId="16" fillId="0" borderId="0" xfId="0" applyFont="1" applyAlignment="1">
      <alignment horizontal="left" wrapText="1"/>
    </xf>
    <xf numFmtId="0" fontId="17" fillId="11" borderId="0" xfId="0" applyFont="1" applyFill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176" fontId="13" fillId="12" borderId="0" xfId="2" applyFont="1" applyFill="1" applyBorder="1" applyAlignment="1">
      <alignment horizontal="right" vertical="center" wrapText="1"/>
    </xf>
    <xf numFmtId="0" fontId="13" fillId="1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9" fillId="0" borderId="10" xfId="0" applyNumberFormat="1" applyFont="1" applyBorder="1" applyAlignment="1">
      <alignment horizontal="center" wrapText="1"/>
    </xf>
    <xf numFmtId="176" fontId="13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7" fontId="13" fillId="0" borderId="0" xfId="2" applyNumberFormat="1" applyFont="1" applyAlignment="1">
      <alignment horizontal="right" wrapText="1"/>
    </xf>
    <xf numFmtId="7" fontId="13" fillId="0" borderId="0" xfId="0" applyNumberFormat="1" applyFont="1" applyAlignment="1">
      <alignment wrapText="1"/>
    </xf>
    <xf numFmtId="176" fontId="17" fillId="11" borderId="12" xfId="0" applyNumberFormat="1" applyFont="1" applyFill="1" applyBorder="1" applyAlignment="1">
      <alignment vertical="center" wrapText="1"/>
    </xf>
    <xf numFmtId="176" fontId="17" fillId="11" borderId="0" xfId="0" applyNumberFormat="1" applyFont="1" applyFill="1" applyAlignment="1">
      <alignment vertical="center" wrapText="1"/>
    </xf>
    <xf numFmtId="7" fontId="17" fillId="11" borderId="0" xfId="0" applyNumberFormat="1" applyFont="1" applyFill="1" applyAlignment="1">
      <alignment vertical="center" wrapText="1"/>
    </xf>
    <xf numFmtId="7" fontId="20" fillId="13" borderId="0" xfId="0" applyNumberFormat="1" applyFont="1" applyFill="1" applyAlignment="1">
      <alignment vertical="center" wrapText="1"/>
    </xf>
    <xf numFmtId="0" fontId="13" fillId="14" borderId="10" xfId="0" applyFont="1" applyFill="1" applyBorder="1" applyAlignment="1">
      <alignment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vertical="center" wrapText="1"/>
    </xf>
    <xf numFmtId="0" fontId="21" fillId="14" borderId="13" xfId="0" applyFont="1" applyFill="1" applyBorder="1" applyAlignment="1">
      <alignment vertical="center" wrapText="1"/>
    </xf>
    <xf numFmtId="0" fontId="22" fillId="15" borderId="14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</cellXfs>
  <cellStyles count="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86101</xdr:colOff>
      <xdr:row>0</xdr:row>
      <xdr:rowOff>21525</xdr:rowOff>
    </xdr:from>
    <xdr:to>
      <xdr:col>1</xdr:col>
      <xdr:colOff>2267051</xdr:colOff>
      <xdr:row>0</xdr:row>
      <xdr:rowOff>527373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20955"/>
          <a:ext cx="2181225" cy="506095"/>
        </a:xfrm>
        <a:prstGeom prst="rect">
          <a:avLst/>
        </a:prstGeom>
      </xdr:spPr>
    </xdr:pic>
    <xdr:clientData/>
  </xdr:twoCellAnchor>
  <xdr:twoCellAnchor editAs="oneCell">
    <xdr:from>
      <xdr:col>1</xdr:col>
      <xdr:colOff>667288</xdr:colOff>
      <xdr:row>5</xdr:row>
      <xdr:rowOff>43050</xdr:rowOff>
    </xdr:from>
    <xdr:to>
      <xdr:col>1</xdr:col>
      <xdr:colOff>2000788</xdr:colOff>
      <xdr:row>5</xdr:row>
      <xdr:rowOff>1287650</xdr:rowOff>
    </xdr:to>
    <xdr:pic>
      <xdr:nvPicPr>
        <xdr:cNvPr id="6" name="Picture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050" y="1807845"/>
          <a:ext cx="1333500" cy="1244600"/>
        </a:xfrm>
        <a:prstGeom prst="rect">
          <a:avLst/>
        </a:prstGeom>
      </xdr:spPr>
    </xdr:pic>
    <xdr:clientData/>
  </xdr:twoCellAnchor>
  <xdr:twoCellAnchor editAs="oneCell">
    <xdr:from>
      <xdr:col>1</xdr:col>
      <xdr:colOff>669010</xdr:colOff>
      <xdr:row>6</xdr:row>
      <xdr:rowOff>141636</xdr:rowOff>
    </xdr:from>
    <xdr:to>
      <xdr:col>1</xdr:col>
      <xdr:colOff>2002510</xdr:colOff>
      <xdr:row>6</xdr:row>
      <xdr:rowOff>1386236</xdr:rowOff>
    </xdr:to>
    <xdr:pic>
      <xdr:nvPicPr>
        <xdr:cNvPr id="10" name="Picture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955" y="3430905"/>
          <a:ext cx="1333500" cy="1244600"/>
        </a:xfrm>
        <a:prstGeom prst="rect">
          <a:avLst/>
        </a:prstGeom>
      </xdr:spPr>
    </xdr:pic>
    <xdr:clientData/>
  </xdr:twoCellAnchor>
  <xdr:twoCellAnchor editAs="oneCell">
    <xdr:from>
      <xdr:col>3</xdr:col>
      <xdr:colOff>96863</xdr:colOff>
      <xdr:row>12</xdr:row>
      <xdr:rowOff>137648</xdr:rowOff>
    </xdr:from>
    <xdr:to>
      <xdr:col>3</xdr:col>
      <xdr:colOff>1603644</xdr:colOff>
      <xdr:row>12</xdr:row>
      <xdr:rowOff>660196</xdr:rowOff>
    </xdr:to>
    <xdr:pic>
      <xdr:nvPicPr>
        <xdr:cNvPr id="3" name="Picture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65520" y="7922260"/>
          <a:ext cx="1506855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abSelected="1" zoomScale="70" zoomScaleNormal="70" zoomScalePageLayoutView="118" topLeftCell="A3" workbookViewId="0">
      <selection activeCell="D18" sqref="D18"/>
    </sheetView>
  </sheetViews>
  <sheetFormatPr defaultColWidth="10.8333333333333" defaultRowHeight="12.5" outlineLevelCol="7"/>
  <cols>
    <col min="1" max="1" width="1.5" style="55" customWidth="1"/>
    <col min="2" max="2" width="36" style="55" customWidth="1"/>
    <col min="3" max="3" width="40.8333333333333" style="55" customWidth="1"/>
    <col min="4" max="4" width="36" style="55" customWidth="1"/>
    <col min="5" max="5" width="26.8333333333333" style="56" customWidth="1"/>
    <col min="6" max="6" width="23.6666666666667" style="55" customWidth="1"/>
    <col min="7" max="16384" width="10.8333333333333" style="55"/>
  </cols>
  <sheetData>
    <row r="1" ht="44" customHeight="1" spans="2:4">
      <c r="B1" s="57"/>
      <c r="C1" s="57"/>
      <c r="D1" s="57"/>
    </row>
    <row r="2" ht="18" spans="2:5">
      <c r="B2" s="58" t="s">
        <v>0</v>
      </c>
      <c r="C2" s="58"/>
      <c r="D2" s="58"/>
      <c r="E2" s="59"/>
    </row>
    <row r="3" ht="39" customHeight="1" spans="2:4">
      <c r="B3" s="60" t="s">
        <v>1</v>
      </c>
      <c r="C3" s="60"/>
      <c r="D3" s="60"/>
    </row>
    <row r="4" s="54" customFormat="1" ht="18" customHeight="1" spans="2:6">
      <c r="B4" s="61" t="s">
        <v>2</v>
      </c>
      <c r="C4" s="61"/>
      <c r="D4" s="61"/>
      <c r="E4" s="61"/>
      <c r="F4" s="61"/>
    </row>
    <row r="5" s="54" customFormat="1" ht="20" customHeight="1" spans="2:8">
      <c r="B5" s="62" t="s">
        <v>3</v>
      </c>
      <c r="C5" s="62" t="s">
        <v>4</v>
      </c>
      <c r="D5" s="62" t="s">
        <v>5</v>
      </c>
      <c r="E5" s="63" t="s">
        <v>6</v>
      </c>
      <c r="F5" s="64" t="s">
        <v>7</v>
      </c>
      <c r="H5" s="65"/>
    </row>
    <row r="6" ht="120" customHeight="1" spans="2:6">
      <c r="B6" s="66" t="s">
        <v>8</v>
      </c>
      <c r="C6" s="67" t="s">
        <v>9</v>
      </c>
      <c r="D6" s="68">
        <v>100</v>
      </c>
      <c r="E6" s="69">
        <v>103.5</v>
      </c>
      <c r="F6" s="70">
        <f>SUM(D6*E6)</f>
        <v>10350</v>
      </c>
    </row>
    <row r="7" ht="128" customHeight="1" spans="2:6">
      <c r="B7" s="66" t="s">
        <v>8</v>
      </c>
      <c r="C7" s="67" t="s">
        <v>10</v>
      </c>
      <c r="D7" s="68">
        <v>150</v>
      </c>
      <c r="E7" s="69">
        <v>140.5</v>
      </c>
      <c r="F7" s="70">
        <f>SUM(D7*E7)</f>
        <v>21075</v>
      </c>
    </row>
    <row r="8" ht="48" customHeight="1" spans="2:6">
      <c r="B8" s="71"/>
      <c r="C8" s="72"/>
      <c r="D8" s="72"/>
      <c r="E8" s="73"/>
      <c r="F8" s="74">
        <f>SUM(F6:F7)</f>
        <v>31425</v>
      </c>
    </row>
    <row r="9" s="54" customFormat="1" ht="22" customHeight="1" spans="2:6">
      <c r="B9" s="64" t="s">
        <v>11</v>
      </c>
      <c r="C9" s="64"/>
      <c r="D9" s="64"/>
      <c r="E9" s="64"/>
      <c r="F9" s="64"/>
    </row>
    <row r="10" ht="90" customHeight="1" spans="2:6">
      <c r="B10" s="75" t="s">
        <v>12</v>
      </c>
      <c r="C10" s="76"/>
      <c r="D10" s="77"/>
      <c r="E10" s="77"/>
      <c r="F10" s="77"/>
    </row>
    <row r="11" ht="23" customHeight="1" spans="2:6">
      <c r="B11" s="78" t="s">
        <v>13</v>
      </c>
      <c r="C11" s="64"/>
      <c r="D11" s="64"/>
      <c r="E11" s="64"/>
      <c r="F11" s="64"/>
    </row>
    <row r="12" ht="43" customHeight="1" spans="2:6">
      <c r="B12" s="79" t="s">
        <v>14</v>
      </c>
      <c r="C12" s="54" t="s">
        <v>15</v>
      </c>
      <c r="D12" s="54"/>
      <c r="E12" s="54"/>
      <c r="F12" s="54"/>
    </row>
    <row r="13" ht="57" customHeight="1" spans="2:6">
      <c r="B13" s="80" t="s">
        <v>16</v>
      </c>
      <c r="C13" s="54"/>
      <c r="D13" s="54"/>
      <c r="E13" s="54"/>
      <c r="F13" s="54"/>
    </row>
    <row r="14" ht="85.5" customHeight="1" spans="2:6">
      <c r="B14" s="81"/>
      <c r="C14" s="82"/>
      <c r="D14" s="82"/>
      <c r="E14" s="82"/>
      <c r="F14" s="82"/>
    </row>
    <row r="15" ht="26" customHeight="1" spans="2:6">
      <c r="B15" s="82" t="s">
        <v>17</v>
      </c>
      <c r="C15" s="82"/>
      <c r="D15" s="82"/>
      <c r="E15" s="82"/>
      <c r="F15" s="82"/>
    </row>
    <row r="16" ht="26" customHeight="1" spans="2:6">
      <c r="B16" s="82" t="s">
        <v>18</v>
      </c>
      <c r="C16" s="82"/>
      <c r="D16" s="82"/>
      <c r="E16" s="82"/>
      <c r="F16" s="82"/>
    </row>
    <row r="17" ht="27" customHeight="1" spans="2:4">
      <c r="B17"/>
      <c r="C17"/>
      <c r="D17"/>
    </row>
    <row r="18" ht="15" spans="2:4">
      <c r="B18"/>
      <c r="C18"/>
      <c r="D18"/>
    </row>
    <row r="19" ht="15" spans="2:4">
      <c r="B19"/>
      <c r="C19"/>
      <c r="D19"/>
    </row>
    <row r="20" ht="15" spans="2:4">
      <c r="B20"/>
      <c r="C20"/>
      <c r="D20"/>
    </row>
    <row r="21" ht="15" spans="2:4">
      <c r="B21"/>
      <c r="C21"/>
      <c r="D21"/>
    </row>
    <row r="22" ht="15" spans="2:4">
      <c r="B22"/>
      <c r="C22"/>
      <c r="D22"/>
    </row>
    <row r="23" ht="15" spans="2:4">
      <c r="B23"/>
      <c r="C23"/>
      <c r="D23"/>
    </row>
    <row r="24" ht="15" spans="2:4">
      <c r="B24"/>
      <c r="C24"/>
      <c r="D24"/>
    </row>
    <row r="25" ht="15" spans="2:4">
      <c r="B25"/>
      <c r="C25"/>
      <c r="D25"/>
    </row>
  </sheetData>
  <mergeCells count="12">
    <mergeCell ref="B1:D1"/>
    <mergeCell ref="B2:D2"/>
    <mergeCell ref="B3:D3"/>
    <mergeCell ref="B4:F4"/>
    <mergeCell ref="B9:F9"/>
    <mergeCell ref="C10:F10"/>
    <mergeCell ref="B11:F11"/>
    <mergeCell ref="C12:F12"/>
    <mergeCell ref="C13:F13"/>
    <mergeCell ref="B14:F14"/>
    <mergeCell ref="B15:F15"/>
    <mergeCell ref="B16:F16"/>
  </mergeCells>
  <pageMargins left="0.7" right="0.7" top="0.75" bottom="0.75" header="0.3" footer="0.3"/>
  <pageSetup paperSize="1" scale="5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70" zoomScaleNormal="70" topLeftCell="A4" workbookViewId="0">
      <selection activeCell="F46" sqref="F46"/>
    </sheetView>
  </sheetViews>
  <sheetFormatPr defaultColWidth="11" defaultRowHeight="15"/>
  <cols>
    <col min="1" max="1" width="49.125" style="1" customWidth="1"/>
    <col min="2" max="10" width="11" style="1"/>
    <col min="11" max="11" width="14" style="1" customWidth="1"/>
    <col min="12" max="12" width="41" style="3" customWidth="1"/>
    <col min="13" max="16384" width="11" style="1"/>
  </cols>
  <sheetData>
    <row r="1" s="1" customFormat="1" ht="21" spans="1:12">
      <c r="A1" s="4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35"/>
    </row>
    <row r="2" s="1" customFormat="1" spans="1:12">
      <c r="A2" s="6" t="s">
        <v>20</v>
      </c>
      <c r="B2" s="7" t="s">
        <v>21</v>
      </c>
      <c r="C2" s="7"/>
      <c r="D2" s="7" t="s">
        <v>22</v>
      </c>
      <c r="E2" s="7"/>
      <c r="F2" s="7" t="s">
        <v>23</v>
      </c>
      <c r="G2" s="7"/>
      <c r="H2" s="7" t="s">
        <v>24</v>
      </c>
      <c r="I2" s="7"/>
      <c r="J2" s="7" t="s">
        <v>25</v>
      </c>
      <c r="K2" s="7"/>
      <c r="L2" s="36" t="s">
        <v>26</v>
      </c>
    </row>
    <row r="3" s="1" customFormat="1" spans="1:12">
      <c r="A3" s="6"/>
      <c r="B3" s="8" t="s">
        <v>27</v>
      </c>
      <c r="C3" s="9"/>
      <c r="D3" s="8" t="s">
        <v>28</v>
      </c>
      <c r="E3" s="9"/>
      <c r="F3" s="8" t="s">
        <v>29</v>
      </c>
      <c r="G3" s="9"/>
      <c r="H3" s="8" t="s">
        <v>30</v>
      </c>
      <c r="I3" s="9"/>
      <c r="J3" s="8" t="s">
        <v>31</v>
      </c>
      <c r="K3" s="9"/>
      <c r="L3" s="37"/>
    </row>
    <row r="4" s="1" customFormat="1" spans="1:12">
      <c r="A4" s="6"/>
      <c r="B4" s="10"/>
      <c r="C4" s="11"/>
      <c r="D4" s="10"/>
      <c r="E4" s="11"/>
      <c r="F4" s="10"/>
      <c r="G4" s="11"/>
      <c r="H4" s="10"/>
      <c r="I4" s="11"/>
      <c r="J4" s="10"/>
      <c r="K4" s="11"/>
      <c r="L4" s="38"/>
    </row>
    <row r="5" s="1" customFormat="1" ht="35.1" customHeight="1" spans="1:12">
      <c r="A5" s="12" t="s">
        <v>32</v>
      </c>
      <c r="B5" s="12"/>
      <c r="C5" s="13"/>
      <c r="D5" s="12"/>
      <c r="E5" s="13"/>
      <c r="F5" s="12">
        <v>50</v>
      </c>
      <c r="G5" s="13">
        <v>100</v>
      </c>
      <c r="H5" s="12">
        <v>50</v>
      </c>
      <c r="I5" s="13">
        <v>100</v>
      </c>
      <c r="J5" s="39"/>
      <c r="K5" s="39"/>
      <c r="L5" s="40"/>
    </row>
    <row r="6" s="1" customFormat="1" ht="35.1" customHeight="1" spans="1:12">
      <c r="A6" s="14" t="s">
        <v>33</v>
      </c>
      <c r="B6" s="15"/>
      <c r="C6" s="15"/>
      <c r="D6" s="15"/>
      <c r="E6" s="15"/>
      <c r="F6" s="15">
        <v>10</v>
      </c>
      <c r="G6" s="15">
        <v>20</v>
      </c>
      <c r="H6" s="15">
        <v>10</v>
      </c>
      <c r="I6" s="15">
        <v>20</v>
      </c>
      <c r="J6" s="15"/>
      <c r="K6" s="15"/>
      <c r="L6" s="41">
        <v>45506</v>
      </c>
    </row>
    <row r="7" s="1" customFormat="1" ht="35.1" customHeight="1" spans="1:12">
      <c r="A7" s="16" t="s">
        <v>34</v>
      </c>
      <c r="B7" s="17"/>
      <c r="C7" s="17"/>
      <c r="D7" s="17"/>
      <c r="E7" s="17"/>
      <c r="F7" s="17">
        <v>4</v>
      </c>
      <c r="G7" s="17">
        <v>8</v>
      </c>
      <c r="H7" s="17">
        <v>3</v>
      </c>
      <c r="I7" s="17">
        <v>6</v>
      </c>
      <c r="J7" s="17"/>
      <c r="K7" s="17"/>
      <c r="L7" s="41">
        <v>45518</v>
      </c>
    </row>
    <row r="8" s="1" customFormat="1" ht="35.1" customHeight="1" spans="1:12">
      <c r="A8" s="18" t="s">
        <v>35</v>
      </c>
      <c r="B8" s="19"/>
      <c r="C8" s="20"/>
      <c r="D8" s="19"/>
      <c r="E8" s="21"/>
      <c r="F8" s="22">
        <f t="shared" ref="F8:I8" si="0">F5-F6-F7</f>
        <v>36</v>
      </c>
      <c r="G8" s="22">
        <f t="shared" si="0"/>
        <v>72</v>
      </c>
      <c r="H8" s="22">
        <f t="shared" si="0"/>
        <v>37</v>
      </c>
      <c r="I8" s="22">
        <f t="shared" si="0"/>
        <v>74</v>
      </c>
      <c r="J8" s="19"/>
      <c r="K8" s="42"/>
      <c r="L8" s="43"/>
    </row>
    <row r="9" s="1" customFormat="1" ht="35.1" customHeight="1" spans="1:12">
      <c r="A9" s="14" t="s">
        <v>36</v>
      </c>
      <c r="B9" s="15"/>
      <c r="C9" s="15"/>
      <c r="D9" s="15"/>
      <c r="E9" s="15"/>
      <c r="F9" s="15"/>
      <c r="G9" s="15"/>
      <c r="H9" s="15">
        <v>10</v>
      </c>
      <c r="I9" s="15">
        <v>20</v>
      </c>
      <c r="J9" s="15"/>
      <c r="K9" s="15"/>
      <c r="L9" s="41">
        <v>45608</v>
      </c>
    </row>
    <row r="10" s="1" customFormat="1" ht="35.1" customHeight="1" spans="1:12">
      <c r="A10" s="16" t="s">
        <v>37</v>
      </c>
      <c r="B10" s="17"/>
      <c r="C10" s="17"/>
      <c r="D10" s="17"/>
      <c r="E10" s="17"/>
      <c r="F10" s="17"/>
      <c r="G10" s="17"/>
      <c r="H10" s="17">
        <v>8</v>
      </c>
      <c r="I10" s="17">
        <v>16</v>
      </c>
      <c r="J10" s="17"/>
      <c r="K10" s="17"/>
      <c r="L10" s="44">
        <v>45611</v>
      </c>
    </row>
    <row r="11" s="1" customFormat="1" ht="35.1" customHeight="1" spans="1:12">
      <c r="A11" s="18" t="s">
        <v>38</v>
      </c>
      <c r="B11" s="19"/>
      <c r="C11" s="20"/>
      <c r="D11" s="19"/>
      <c r="E11" s="20"/>
      <c r="F11" s="18">
        <v>36</v>
      </c>
      <c r="G11" s="22">
        <v>72</v>
      </c>
      <c r="H11" s="18">
        <f>H5-H6-H7-H9-H10</f>
        <v>19</v>
      </c>
      <c r="I11" s="18">
        <f>I5-I6-I7-I9-I10</f>
        <v>38</v>
      </c>
      <c r="J11" s="45"/>
      <c r="K11" s="42"/>
      <c r="L11" s="43"/>
    </row>
    <row r="12" s="1" customFormat="1" ht="11.25" customHeight="1" spans="1:12">
      <c r="A12" s="23"/>
      <c r="B12" s="24"/>
      <c r="C12" s="25"/>
      <c r="D12" s="24"/>
      <c r="E12" s="25"/>
      <c r="F12" s="23"/>
      <c r="G12" s="26"/>
      <c r="H12" s="23"/>
      <c r="I12" s="23"/>
      <c r="J12" s="46"/>
      <c r="K12" s="47"/>
      <c r="L12" s="48"/>
    </row>
    <row r="13" s="1" customFormat="1" ht="35.1" customHeight="1" spans="1:12">
      <c r="A13" s="12" t="s">
        <v>39</v>
      </c>
      <c r="B13" s="27"/>
      <c r="C13" s="13">
        <v>100</v>
      </c>
      <c r="D13" s="27"/>
      <c r="E13" s="13">
        <v>60</v>
      </c>
      <c r="F13" s="12">
        <v>50</v>
      </c>
      <c r="G13" s="13">
        <v>100</v>
      </c>
      <c r="H13" s="12">
        <v>50</v>
      </c>
      <c r="I13" s="13">
        <v>100</v>
      </c>
      <c r="J13" s="49">
        <v>2</v>
      </c>
      <c r="K13" s="49">
        <v>400</v>
      </c>
      <c r="L13" s="40"/>
    </row>
    <row r="14" s="1" customFormat="1" ht="35.1" customHeight="1" spans="1:12">
      <c r="A14" s="28" t="s">
        <v>40</v>
      </c>
      <c r="B14" s="28"/>
      <c r="C14" s="29">
        <v>100</v>
      </c>
      <c r="D14" s="28"/>
      <c r="E14" s="29">
        <v>60</v>
      </c>
      <c r="F14" s="28">
        <f>SUM(F11:F13)</f>
        <v>86</v>
      </c>
      <c r="G14" s="29">
        <f>SUM(G11:G13)</f>
        <v>172</v>
      </c>
      <c r="H14" s="28">
        <f>SUM(H11,H13)</f>
        <v>69</v>
      </c>
      <c r="I14" s="29">
        <f>SUM(I11,I13)</f>
        <v>138</v>
      </c>
      <c r="J14" s="50">
        <v>2</v>
      </c>
      <c r="K14" s="50">
        <v>400</v>
      </c>
      <c r="L14" s="51"/>
    </row>
    <row r="15" s="1" customFormat="1" ht="35.1" customHeight="1" spans="1:12">
      <c r="A15" s="30" t="s">
        <v>41</v>
      </c>
      <c r="B15" s="17"/>
      <c r="C15" s="17">
        <v>100</v>
      </c>
      <c r="D15" s="17"/>
      <c r="E15" s="17">
        <v>60</v>
      </c>
      <c r="F15" s="17"/>
      <c r="G15" s="17"/>
      <c r="H15" s="17"/>
      <c r="I15" s="17"/>
      <c r="J15" s="17"/>
      <c r="K15" s="17">
        <v>400</v>
      </c>
      <c r="L15" s="44">
        <v>45673</v>
      </c>
    </row>
    <row r="16" s="1" customFormat="1" ht="35.1" customHeight="1" spans="1:12">
      <c r="A16" s="14" t="s">
        <v>42</v>
      </c>
      <c r="B16" s="15"/>
      <c r="C16" s="15"/>
      <c r="D16" s="15"/>
      <c r="E16" s="15"/>
      <c r="F16" s="15">
        <v>10</v>
      </c>
      <c r="G16" s="15">
        <v>20</v>
      </c>
      <c r="H16" s="15">
        <v>15</v>
      </c>
      <c r="I16" s="15">
        <v>30</v>
      </c>
      <c r="J16" s="15"/>
      <c r="K16" s="15"/>
      <c r="L16" s="41">
        <v>45673</v>
      </c>
    </row>
    <row r="17" s="1" customFormat="1" ht="35.1" customHeight="1" spans="1:12">
      <c r="A17" s="28" t="s">
        <v>40</v>
      </c>
      <c r="B17" s="28"/>
      <c r="C17" s="29">
        <v>0</v>
      </c>
      <c r="D17" s="28"/>
      <c r="E17" s="29">
        <v>0</v>
      </c>
      <c r="F17" s="28">
        <v>76</v>
      </c>
      <c r="G17" s="29">
        <v>152</v>
      </c>
      <c r="H17" s="28">
        <v>54</v>
      </c>
      <c r="I17" s="29">
        <v>108</v>
      </c>
      <c r="J17" s="50"/>
      <c r="K17" s="50">
        <v>0</v>
      </c>
      <c r="L17" s="51"/>
    </row>
    <row r="18" s="1" customFormat="1" ht="35.1" customHeight="1" spans="1:12">
      <c r="A18" s="14" t="s">
        <v>43</v>
      </c>
      <c r="B18" s="15"/>
      <c r="C18" s="15"/>
      <c r="D18" s="15"/>
      <c r="E18" s="15"/>
      <c r="F18" s="15">
        <v>10</v>
      </c>
      <c r="G18" s="15">
        <v>20</v>
      </c>
      <c r="H18" s="15"/>
      <c r="I18" s="15"/>
      <c r="J18" s="15"/>
      <c r="K18" s="15"/>
      <c r="L18" s="41">
        <v>45715</v>
      </c>
    </row>
    <row r="19" s="1" customFormat="1" ht="35.1" customHeight="1" spans="1:12">
      <c r="A19" s="14" t="s">
        <v>44</v>
      </c>
      <c r="B19" s="15"/>
      <c r="C19" s="15"/>
      <c r="D19" s="15"/>
      <c r="E19" s="15"/>
      <c r="F19" s="15"/>
      <c r="G19" s="15"/>
      <c r="H19" s="15">
        <v>4</v>
      </c>
      <c r="I19" s="15">
        <v>8</v>
      </c>
      <c r="J19" s="15"/>
      <c r="K19" s="15"/>
      <c r="L19" s="41">
        <v>45761</v>
      </c>
    </row>
    <row r="20" s="1" customFormat="1" ht="35.1" customHeight="1" spans="1:12">
      <c r="A20" s="14" t="s">
        <v>45</v>
      </c>
      <c r="B20" s="15"/>
      <c r="C20" s="15"/>
      <c r="D20" s="15"/>
      <c r="E20" s="15"/>
      <c r="F20" s="15"/>
      <c r="G20" s="15"/>
      <c r="H20" s="15">
        <v>11</v>
      </c>
      <c r="I20" s="15">
        <v>22</v>
      </c>
      <c r="J20" s="15"/>
      <c r="K20" s="15"/>
      <c r="L20" s="41">
        <v>45761</v>
      </c>
    </row>
    <row r="21" s="1" customFormat="1" ht="35.1" customHeight="1" spans="1:12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41"/>
    </row>
    <row r="22" s="1" customFormat="1" spans="1:12">
      <c r="A22" s="6" t="s">
        <v>20</v>
      </c>
      <c r="B22" s="7" t="s">
        <v>21</v>
      </c>
      <c r="C22" s="7"/>
      <c r="D22" s="7" t="s">
        <v>22</v>
      </c>
      <c r="E22" s="7"/>
      <c r="F22" s="7" t="s">
        <v>23</v>
      </c>
      <c r="G22" s="7"/>
      <c r="H22" s="7" t="s">
        <v>24</v>
      </c>
      <c r="I22" s="7"/>
      <c r="J22" s="7" t="s">
        <v>25</v>
      </c>
      <c r="K22" s="7"/>
      <c r="L22" s="36" t="s">
        <v>26</v>
      </c>
    </row>
    <row r="23" s="1" customFormat="1" ht="35.1" customHeight="1" spans="1:12">
      <c r="A23" s="31" t="s">
        <v>46</v>
      </c>
      <c r="B23" s="32"/>
      <c r="C23" s="33">
        <v>0</v>
      </c>
      <c r="D23" s="32"/>
      <c r="E23" s="33">
        <v>0</v>
      </c>
      <c r="F23" s="32">
        <v>16</v>
      </c>
      <c r="G23" s="34">
        <f>G5-G6-G7-G16-G18</f>
        <v>32</v>
      </c>
      <c r="H23" s="32">
        <v>0</v>
      </c>
      <c r="I23" s="34">
        <f>I5-I6-I7-I9-I10-I16-I19</f>
        <v>0</v>
      </c>
      <c r="J23" s="32"/>
      <c r="K23" s="32">
        <v>0</v>
      </c>
      <c r="L23" s="52"/>
    </row>
    <row r="24" s="2" customFormat="1" ht="35.1" customHeight="1" spans="1:12">
      <c r="A24" s="31" t="s">
        <v>47</v>
      </c>
      <c r="B24" s="32"/>
      <c r="C24" s="33">
        <v>0</v>
      </c>
      <c r="D24" s="32"/>
      <c r="E24" s="33">
        <v>0</v>
      </c>
      <c r="F24" s="32">
        <v>50</v>
      </c>
      <c r="G24" s="34">
        <f>G13</f>
        <v>100</v>
      </c>
      <c r="H24" s="32">
        <f>50-11</f>
        <v>39</v>
      </c>
      <c r="I24" s="53">
        <f>100-I20</f>
        <v>78</v>
      </c>
      <c r="J24" s="32"/>
      <c r="K24" s="32">
        <v>0</v>
      </c>
      <c r="L24" s="34"/>
    </row>
    <row r="25" s="1" customFormat="1" ht="35.1" customHeight="1" spans="1:12">
      <c r="A25" s="14" t="s">
        <v>48</v>
      </c>
      <c r="B25" s="15"/>
      <c r="C25" s="15"/>
      <c r="D25" s="15"/>
      <c r="E25" s="15"/>
      <c r="F25" s="15">
        <v>16</v>
      </c>
      <c r="G25" s="15">
        <v>32</v>
      </c>
      <c r="H25" s="15"/>
      <c r="I25" s="15"/>
      <c r="J25" s="15"/>
      <c r="K25" s="15"/>
      <c r="L25" s="41"/>
    </row>
    <row r="26" s="1" customFormat="1" ht="35.1" customHeight="1" spans="1:12">
      <c r="A26" s="14" t="s">
        <v>49</v>
      </c>
      <c r="B26" s="15"/>
      <c r="C26" s="15"/>
      <c r="D26" s="15"/>
      <c r="E26" s="15"/>
      <c r="F26" s="15">
        <v>9</v>
      </c>
      <c r="G26" s="15">
        <v>18</v>
      </c>
      <c r="H26" s="15">
        <v>14</v>
      </c>
      <c r="I26" s="15">
        <v>28</v>
      </c>
      <c r="J26" s="15"/>
      <c r="K26" s="15"/>
      <c r="L26" s="41"/>
    </row>
    <row r="27" s="1" customFormat="1" ht="35.1" customHeight="1" spans="1:12">
      <c r="A27" s="14" t="s">
        <v>50</v>
      </c>
      <c r="B27" s="15"/>
      <c r="C27" s="15"/>
      <c r="D27" s="15"/>
      <c r="E27" s="15"/>
      <c r="F27" s="15">
        <v>25</v>
      </c>
      <c r="G27" s="15">
        <v>50</v>
      </c>
      <c r="H27" s="15">
        <v>25</v>
      </c>
      <c r="I27" s="15">
        <v>50</v>
      </c>
      <c r="J27" s="15"/>
      <c r="K27" s="15"/>
      <c r="L27" s="41"/>
    </row>
    <row r="28" s="1" customFormat="1" ht="35.1" customHeight="1" spans="1:12">
      <c r="A28" s="31" t="s">
        <v>51</v>
      </c>
      <c r="B28" s="32"/>
      <c r="C28" s="33">
        <v>0</v>
      </c>
      <c r="D28" s="32"/>
      <c r="E28" s="33">
        <v>0</v>
      </c>
      <c r="F28" s="34">
        <f>F23-F25</f>
        <v>0</v>
      </c>
      <c r="G28" s="34">
        <f>G23-G25</f>
        <v>0</v>
      </c>
      <c r="H28" s="32">
        <v>0</v>
      </c>
      <c r="I28" s="32">
        <v>0</v>
      </c>
      <c r="J28" s="32"/>
      <c r="K28" s="32">
        <v>0</v>
      </c>
      <c r="L28" s="52"/>
    </row>
    <row r="29" s="2" customFormat="1" ht="35.1" customHeight="1" spans="1:12">
      <c r="A29" s="31" t="s">
        <v>52</v>
      </c>
      <c r="B29" s="32"/>
      <c r="C29" s="33">
        <v>0</v>
      </c>
      <c r="D29" s="32"/>
      <c r="E29" s="33">
        <v>0</v>
      </c>
      <c r="F29" s="32">
        <f t="shared" ref="F29:I29" si="1">F24-F26-F27</f>
        <v>16</v>
      </c>
      <c r="G29" s="32">
        <f t="shared" si="1"/>
        <v>32</v>
      </c>
      <c r="H29" s="32">
        <f t="shared" si="1"/>
        <v>0</v>
      </c>
      <c r="I29" s="32">
        <f t="shared" si="1"/>
        <v>0</v>
      </c>
      <c r="J29" s="32"/>
      <c r="K29" s="32">
        <v>0</v>
      </c>
      <c r="L29" s="34"/>
    </row>
  </sheetData>
  <mergeCells count="18">
    <mergeCell ref="A1:K1"/>
    <mergeCell ref="B2:C2"/>
    <mergeCell ref="D2:E2"/>
    <mergeCell ref="F2:G2"/>
    <mergeCell ref="H2:I2"/>
    <mergeCell ref="J2:K2"/>
    <mergeCell ref="B22:C22"/>
    <mergeCell ref="D22:E22"/>
    <mergeCell ref="F22:G22"/>
    <mergeCell ref="H22:I22"/>
    <mergeCell ref="J22:K22"/>
    <mergeCell ref="A2:A4"/>
    <mergeCell ref="L3:L4"/>
    <mergeCell ref="B3:C4"/>
    <mergeCell ref="D3:E4"/>
    <mergeCell ref="F3:G4"/>
    <mergeCell ref="H3:I4"/>
    <mergeCell ref="J3:K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FINAL ORDER</vt:lpstr>
      <vt:lpstr>ORDER TRACKER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平常心A</cp:lastModifiedBy>
  <dcterms:created xsi:type="dcterms:W3CDTF">2015-09-08T16:23:00Z</dcterms:created>
  <cp:lastPrinted>2024-05-08T16:17:00Z</cp:lastPrinted>
  <dcterms:modified xsi:type="dcterms:W3CDTF">2025-08-14T06:59:09Z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5D03502D5D3942909A99568EC7D686D0_12</vt:lpwstr>
  </property>
  <property fmtid="{D5CDD505-2E9C-101B-9397-08002B2CF9AE}" pid="3" name="KSOProductBuildVer">
    <vt:lpwstr>2052-12.1.0.21915</vt:lpwstr>
  </property>
</Properties>
</file>