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 tabRatio="408"/>
  </bookViews>
  <sheets>
    <sheet name="PACKING LIST  " sheetId="5" r:id="rId1"/>
  </sheets>
  <definedNames>
    <definedName name="_xlnm._FilterDatabase" localSheetId="0" hidden="1">'PACKING LIST  '!$A$13:$W$65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<sst xmlns="http://schemas.openxmlformats.org/spreadsheetml/2006/main" count="343" uniqueCount="81">
  <si>
    <t>PACKING LIST BY CONTAINER</t>
  </si>
  <si>
    <r>
      <rPr>
        <sz val="11"/>
        <color rgb="FFFF0000"/>
        <rFont val="等线"/>
        <charset val="134"/>
        <scheme val="minor"/>
      </rPr>
      <t xml:space="preserve"> Please do not add any column/lign on that document  -  </t>
    </r>
    <r>
      <rPr>
        <b/>
        <sz val="11"/>
        <color rgb="FFFF0000"/>
        <rFont val="等线"/>
        <charset val="134"/>
        <scheme val="minor"/>
      </rPr>
      <t xml:space="preserve">Please make 1 packing list per 1 container </t>
    </r>
    <r>
      <rPr>
        <sz val="11"/>
        <color rgb="FFFF0000"/>
        <rFont val="等线"/>
        <charset val="134"/>
        <scheme val="minor"/>
      </rPr>
      <t xml:space="preserve"> - Please send this document 1 week after shipment</t>
    </r>
  </si>
  <si>
    <t>EXPORTER</t>
  </si>
  <si>
    <t>Company Name:</t>
  </si>
  <si>
    <t>LANDSON INTERNATIONAL GROUP LIMITED</t>
  </si>
  <si>
    <t>Adresse:</t>
  </si>
  <si>
    <t>Weihai,shandong</t>
  </si>
  <si>
    <t>Zip-code:</t>
  </si>
  <si>
    <t>Country:</t>
  </si>
  <si>
    <t>China</t>
  </si>
  <si>
    <t>CONTAINER No</t>
  </si>
  <si>
    <t>to be filled</t>
  </si>
  <si>
    <t>Contact name:</t>
  </si>
  <si>
    <t>Andy Han</t>
  </si>
  <si>
    <t>Invoice No:</t>
  </si>
  <si>
    <t xml:space="preserve"> </t>
  </si>
  <si>
    <t>Phone number:</t>
  </si>
  <si>
    <t>Date</t>
  </si>
  <si>
    <t>2025.12.11</t>
  </si>
  <si>
    <t xml:space="preserve">
STYLE NO#</t>
  </si>
  <si>
    <t>PO#</t>
  </si>
  <si>
    <t xml:space="preserve">Ship to: </t>
  </si>
  <si>
    <t xml:space="preserve">
COLOR</t>
  </si>
  <si>
    <t xml:space="preserve">
CTN NO#</t>
  </si>
  <si>
    <t>SIZE BREAKDOWN</t>
  </si>
  <si>
    <t>Qty/ Bag</t>
  </si>
  <si>
    <t>Bag/ CTN</t>
  </si>
  <si>
    <t xml:space="preserve">
QTY/ CTN</t>
  </si>
  <si>
    <t xml:space="preserve">
TTL CTN*2</t>
  </si>
  <si>
    <t xml:space="preserve">
TTL QTY</t>
  </si>
  <si>
    <t xml:space="preserve">
MEASUREMENT</t>
  </si>
  <si>
    <t>N.W / CTN</t>
  </si>
  <si>
    <t>G.W / CTN</t>
  </si>
  <si>
    <r>
      <rPr>
        <b/>
        <sz val="11"/>
        <color theme="1"/>
        <rFont val="Arial"/>
        <charset val="134"/>
      </rPr>
      <t>N.W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Arial"/>
        <charset val="134"/>
      </rPr>
      <t>KGS</t>
    </r>
    <r>
      <rPr>
        <b/>
        <sz val="11"/>
        <color theme="1"/>
        <rFont val="微软雅黑"/>
        <charset val="134"/>
      </rPr>
      <t>）</t>
    </r>
  </si>
  <si>
    <r>
      <rPr>
        <b/>
        <sz val="11"/>
        <color theme="1"/>
        <rFont val="Arial"/>
        <charset val="134"/>
      </rPr>
      <t>G.W</t>
    </r>
    <r>
      <rPr>
        <b/>
        <sz val="11"/>
        <color theme="1"/>
        <rFont val="微软雅黑"/>
        <charset val="134"/>
      </rPr>
      <t>（</t>
    </r>
    <r>
      <rPr>
        <b/>
        <sz val="11"/>
        <color theme="1"/>
        <rFont val="Arial"/>
        <charset val="134"/>
      </rPr>
      <t>KGS )</t>
    </r>
  </si>
  <si>
    <t xml:space="preserve">
TTL CBM</t>
  </si>
  <si>
    <t>XS</t>
  </si>
  <si>
    <t>M</t>
  </si>
  <si>
    <t>L</t>
  </si>
  <si>
    <t>G2768AX</t>
  </si>
  <si>
    <t>TOPTAN-7白俄罗斯</t>
  </si>
  <si>
    <t>ER98-ECRU</t>
  </si>
  <si>
    <t>1</t>
  </si>
  <si>
    <t>to</t>
  </si>
  <si>
    <t>4</t>
  </si>
  <si>
    <t>5</t>
  </si>
  <si>
    <t>KH341-Khaki</t>
  </si>
  <si>
    <t>6</t>
  </si>
  <si>
    <t>9</t>
  </si>
  <si>
    <t>10</t>
  </si>
  <si>
    <t>TOPTAN-5俄罗斯</t>
  </si>
  <si>
    <t>KAZAKHSTAN</t>
  </si>
  <si>
    <t>7</t>
  </si>
  <si>
    <t>11</t>
  </si>
  <si>
    <t>12</t>
  </si>
  <si>
    <t>LEBANON</t>
  </si>
  <si>
    <t>2</t>
  </si>
  <si>
    <t>KOSOVO</t>
  </si>
  <si>
    <t>AZERBAIJAN</t>
  </si>
  <si>
    <t>UZBEKISTAN</t>
  </si>
  <si>
    <t>UKRAINE</t>
  </si>
  <si>
    <t>3</t>
  </si>
  <si>
    <t>SOUTH IRAQ</t>
  </si>
  <si>
    <t>8</t>
  </si>
  <si>
    <t>SERBIA</t>
  </si>
  <si>
    <t>NORTH IRAQ</t>
  </si>
  <si>
    <t>MONTENEGRO</t>
  </si>
  <si>
    <t>MOLDOVA</t>
  </si>
  <si>
    <t>MACEDONIA</t>
  </si>
  <si>
    <t>GEORGIA</t>
  </si>
  <si>
    <t>BOSNIA</t>
  </si>
  <si>
    <t>ALBANIA</t>
  </si>
  <si>
    <t>TOTAL PCS / SET :</t>
  </si>
  <si>
    <t>PCS / SET</t>
  </si>
  <si>
    <t>TOTAL CTNS:</t>
  </si>
  <si>
    <t>CTN</t>
  </si>
  <si>
    <t>TOTAL NET.WT:</t>
  </si>
  <si>
    <t>KGS</t>
  </si>
  <si>
    <t>TOTAL GRS.WT:</t>
  </si>
  <si>
    <t>VOLUME:</t>
  </si>
  <si>
    <t>CBM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</si>
</sst>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/yyyy;@"/>
    <numFmt numFmtId="177" formatCode="0_);[Red]\(0\)"/>
    <numFmt numFmtId="178" formatCode="0.00_ "/>
    <numFmt numFmtId="179" formatCode="[$-409]dd/mmm/yy;@"/>
  </numFmts>
  <fonts count="4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rgb="FF41525C"/>
      <name val="等线"/>
      <charset val="134"/>
      <scheme val="minor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2"/>
      <color rgb="FFFF0000"/>
      <name val="等线"/>
      <charset val="134"/>
      <scheme val="minor"/>
    </font>
    <font>
      <b/>
      <sz val="11"/>
      <color theme="1"/>
      <name val="Arial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3.5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theme="1"/>
      <name val="微软雅黑"/>
      <charset val="134"/>
    </font>
    <font>
      <b/>
      <sz val="11"/>
      <color rgb="FFFF0000"/>
      <name val="等线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3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26" fillId="0" borderId="3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36" applyNumberFormat="0" applyAlignment="0" applyProtection="0">
      <alignment vertical="center"/>
    </xf>
    <xf numFmtId="0" fontId="28" fillId="8" borderId="37" applyNumberFormat="0" applyAlignment="0" applyProtection="0">
      <alignment vertical="center"/>
    </xf>
    <xf numFmtId="0" fontId="29" fillId="8" borderId="36" applyNumberFormat="0" applyAlignment="0" applyProtection="0">
      <alignment vertical="center"/>
    </xf>
    <xf numFmtId="0" fontId="30" fillId="9" borderId="38" applyNumberFormat="0" applyAlignment="0" applyProtection="0">
      <alignment vertical="center"/>
    </xf>
    <xf numFmtId="0" fontId="31" fillId="0" borderId="39" applyNumberFormat="0" applyFill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/>
    <xf numFmtId="0" fontId="39" fillId="0" borderId="0"/>
  </cellStyleXfs>
  <cellXfs count="8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wrapText="1"/>
    </xf>
    <xf numFmtId="0" fontId="0" fillId="3" borderId="0" xfId="0" applyFill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2" borderId="5" xfId="0" applyFont="1" applyFill="1" applyBorder="1"/>
    <xf numFmtId="0" fontId="8" fillId="2" borderId="6" xfId="0" applyFont="1" applyFill="1" applyBorder="1"/>
    <xf numFmtId="0" fontId="9" fillId="2" borderId="0" xfId="0" applyFont="1" applyFill="1" applyAlignment="1">
      <alignment vertical="center"/>
    </xf>
    <xf numFmtId="0" fontId="6" fillId="2" borderId="7" xfId="0" applyFont="1" applyFill="1" applyBorder="1"/>
    <xf numFmtId="0" fontId="6" fillId="2" borderId="6" xfId="0" applyFont="1" applyFill="1" applyBorder="1"/>
    <xf numFmtId="0" fontId="10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/>
    <xf numFmtId="0" fontId="11" fillId="2" borderId="7" xfId="0" applyFont="1" applyFill="1" applyBorder="1" applyAlignment="1">
      <alignment wrapText="1"/>
    </xf>
    <xf numFmtId="0" fontId="8" fillId="2" borderId="9" xfId="0" applyFont="1" applyFill="1" applyBorder="1" applyAlignment="1">
      <alignment horizontal="center" vertical="center"/>
    </xf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1" xfId="0" applyFont="1" applyFill="1" applyBorder="1" applyAlignment="1">
      <alignment wrapText="1"/>
    </xf>
    <xf numFmtId="176" fontId="8" fillId="2" borderId="9" xfId="0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26" xfId="49" applyFont="1" applyBorder="1" applyAlignment="1">
      <alignment horizontal="center" vertical="center"/>
    </xf>
    <xf numFmtId="0" fontId="14" fillId="0" borderId="27" xfId="49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49" fontId="15" fillId="2" borderId="9" xfId="0" applyNumberFormat="1" applyFont="1" applyFill="1" applyBorder="1" applyAlignment="1">
      <alignment horizontal="center" vertical="center"/>
    </xf>
    <xf numFmtId="49" fontId="16" fillId="2" borderId="9" xfId="0" applyNumberFormat="1" applyFont="1" applyFill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 vertical="center"/>
    </xf>
    <xf numFmtId="0" fontId="16" fillId="0" borderId="9" xfId="49" applyFont="1" applyBorder="1" applyAlignment="1">
      <alignment horizontal="center" vertical="center"/>
    </xf>
    <xf numFmtId="177" fontId="16" fillId="2" borderId="9" xfId="0" applyNumberFormat="1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177" fontId="17" fillId="3" borderId="9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2" fontId="16" fillId="0" borderId="9" xfId="0" applyNumberFormat="1" applyFont="1" applyBorder="1" applyAlignment="1">
      <alignment horizontal="center" vertical="center" wrapText="1"/>
    </xf>
    <xf numFmtId="178" fontId="16" fillId="0" borderId="9" xfId="0" applyNumberFormat="1" applyFont="1" applyBorder="1" applyAlignment="1">
      <alignment horizontal="center" vertical="center" wrapText="1"/>
    </xf>
    <xf numFmtId="49" fontId="16" fillId="2" borderId="9" xfId="0" applyNumberFormat="1" applyFont="1" applyFill="1" applyBorder="1" applyAlignment="1">
      <alignment horizontal="center"/>
    </xf>
    <xf numFmtId="179" fontId="16" fillId="0" borderId="9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0" borderId="9" xfId="0" applyNumberFormat="1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/>
    </xf>
    <xf numFmtId="0" fontId="6" fillId="2" borderId="16" xfId="0" applyFont="1" applyFill="1" applyBorder="1"/>
    <xf numFmtId="1" fontId="8" fillId="2" borderId="4" xfId="0" applyNumberFormat="1" applyFont="1" applyFill="1" applyBorder="1" applyAlignment="1">
      <alignment horizontal="right" wrapText="1"/>
    </xf>
    <xf numFmtId="0" fontId="10" fillId="2" borderId="24" xfId="0" applyFont="1" applyFill="1" applyBorder="1" applyAlignment="1">
      <alignment horizontal="left"/>
    </xf>
    <xf numFmtId="0" fontId="6" fillId="2" borderId="25" xfId="0" applyFont="1" applyFill="1" applyBorder="1"/>
    <xf numFmtId="1" fontId="8" fillId="2" borderId="0" xfId="0" applyNumberFormat="1" applyFont="1" applyFill="1" applyAlignment="1">
      <alignment wrapText="1"/>
    </xf>
    <xf numFmtId="2" fontId="8" fillId="2" borderId="0" xfId="0" applyNumberFormat="1" applyFont="1" applyFill="1" applyAlignment="1">
      <alignment wrapText="1"/>
    </xf>
    <xf numFmtId="0" fontId="10" fillId="2" borderId="31" xfId="0" applyFont="1" applyFill="1" applyBorder="1" applyAlignment="1">
      <alignment horizontal="left"/>
    </xf>
    <xf numFmtId="0" fontId="6" fillId="2" borderId="32" xfId="0" applyFont="1" applyFill="1" applyBorder="1"/>
    <xf numFmtId="2" fontId="8" fillId="2" borderId="31" xfId="0" applyNumberFormat="1" applyFont="1" applyFill="1" applyBorder="1" applyAlignment="1">
      <alignment wrapText="1"/>
    </xf>
    <xf numFmtId="0" fontId="16" fillId="0" borderId="9" xfId="49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71"/>
  <sheetViews>
    <sheetView tabSelected="1" zoomScale="85" zoomScaleNormal="85" topLeftCell="A4" workbookViewId="0">
      <selection activeCell="N64" sqref="N17:N64"/>
    </sheetView>
  </sheetViews>
  <sheetFormatPr defaultColWidth="11.5" defaultRowHeight="14"/>
  <cols>
    <col min="1" max="1" width="13.75" style="2" customWidth="1"/>
    <col min="2" max="2" width="12" style="2" customWidth="1"/>
    <col min="3" max="3" width="20.25" style="3" customWidth="1"/>
    <col min="4" max="4" width="15.375" style="2" customWidth="1"/>
    <col min="5" max="7" width="4.125" style="2" customWidth="1"/>
    <col min="8" max="10" width="4.5" style="2" customWidth="1"/>
    <col min="11" max="11" width="5.25" style="2" customWidth="1"/>
    <col min="12" max="12" width="5.375" style="2" customWidth="1"/>
    <col min="13" max="13" width="6.625" style="2" customWidth="1"/>
    <col min="14" max="14" width="9.79166666666667" style="4" customWidth="1"/>
    <col min="15" max="15" width="6.75" style="2" customWidth="1"/>
    <col min="16" max="18" width="5.375" style="2" customWidth="1"/>
    <col min="19" max="20" width="6.375" style="2" customWidth="1"/>
    <col min="21" max="21" width="9" style="2" customWidth="1"/>
    <col min="22" max="22" width="8.75" style="2" customWidth="1"/>
    <col min="23" max="23" width="7.5" style="2" customWidth="1"/>
    <col min="24" max="16384" width="11.5" style="2"/>
  </cols>
  <sheetData>
    <row r="1" ht="21.75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R1" s="6"/>
      <c r="S1" s="6"/>
      <c r="T1" s="6"/>
      <c r="U1" s="6"/>
      <c r="V1" s="6"/>
      <c r="W1" s="8"/>
    </row>
    <row r="2" ht="19.5" customHeight="1" spans="1:23">
      <c r="A2" s="9" t="s">
        <v>1</v>
      </c>
      <c r="B2" s="10"/>
      <c r="C2" s="11"/>
      <c r="D2" s="12"/>
      <c r="E2" s="12"/>
      <c r="F2" s="12"/>
      <c r="G2" s="12"/>
      <c r="H2" s="12"/>
      <c r="I2" s="12"/>
      <c r="J2" s="13"/>
      <c r="K2" s="14"/>
      <c r="L2" s="14"/>
      <c r="M2" s="12"/>
      <c r="N2" s="15"/>
      <c r="O2" s="12"/>
      <c r="P2" s="12"/>
      <c r="Q2" s="12"/>
      <c r="R2" s="12"/>
      <c r="S2" s="12"/>
      <c r="T2" s="12"/>
      <c r="U2" s="12"/>
      <c r="V2" s="12"/>
      <c r="W2" s="12"/>
    </row>
    <row r="3" ht="14.45" customHeight="1" spans="1:23">
      <c r="A3" s="16" t="s">
        <v>2</v>
      </c>
      <c r="B3" s="17"/>
      <c r="C3" s="18"/>
      <c r="D3" s="19"/>
      <c r="F3" s="20"/>
      <c r="G3" s="20"/>
      <c r="H3" s="20"/>
      <c r="I3" s="20"/>
      <c r="J3" s="20"/>
      <c r="K3" s="20"/>
      <c r="L3" s="20"/>
    </row>
    <row r="4" ht="14.45" customHeight="1" spans="1:23">
      <c r="A4" s="21" t="s">
        <v>3</v>
      </c>
      <c r="B4" s="22" t="s">
        <v>4</v>
      </c>
      <c r="C4" s="18"/>
      <c r="D4" s="19"/>
      <c r="F4" s="20"/>
      <c r="G4" s="20"/>
      <c r="H4" s="20"/>
      <c r="I4" s="20"/>
      <c r="J4" s="23"/>
      <c r="K4" s="23"/>
      <c r="L4" s="23"/>
    </row>
    <row r="5" ht="15" customHeight="1" spans="1:23">
      <c r="A5" s="24" t="s">
        <v>5</v>
      </c>
      <c r="B5" s="25" t="s">
        <v>6</v>
      </c>
      <c r="C5" s="18"/>
      <c r="D5" s="19"/>
      <c r="F5" s="20"/>
      <c r="G5" s="20"/>
      <c r="H5" s="20"/>
      <c r="I5" s="20"/>
      <c r="J5" s="20"/>
      <c r="K5" s="20"/>
      <c r="L5" s="20"/>
    </row>
    <row r="6" ht="16.25" spans="1:23">
      <c r="A6" s="24" t="s">
        <v>7</v>
      </c>
      <c r="B6" s="25">
        <v>264200</v>
      </c>
      <c r="C6" s="18"/>
      <c r="D6" s="19"/>
    </row>
    <row r="7" ht="15.5" spans="1:23">
      <c r="A7" s="24" t="s">
        <v>8</v>
      </c>
      <c r="B7" s="25" t="s">
        <v>9</v>
      </c>
      <c r="C7" s="26" t="s">
        <v>10</v>
      </c>
      <c r="D7" s="27" t="s">
        <v>11</v>
      </c>
      <c r="E7" s="27"/>
    </row>
    <row r="8" ht="15.5" spans="1:23">
      <c r="A8" s="24" t="s">
        <v>12</v>
      </c>
      <c r="B8" s="28" t="s">
        <v>13</v>
      </c>
      <c r="C8" s="29" t="s">
        <v>14</v>
      </c>
      <c r="D8" s="30" t="s">
        <v>15</v>
      </c>
      <c r="E8" s="30"/>
    </row>
    <row r="9" ht="16.25" spans="1:23">
      <c r="A9" s="31" t="s">
        <v>16</v>
      </c>
      <c r="B9" s="32" t="s">
        <v>15</v>
      </c>
      <c r="C9" s="33" t="s">
        <v>17</v>
      </c>
      <c r="D9" s="34" t="s">
        <v>18</v>
      </c>
      <c r="E9" s="34"/>
    </row>
    <row r="10" ht="9" customHeight="1"/>
    <row r="11" ht="6.75" customHeight="1"/>
    <row r="12" ht="27.75" customHeight="1" spans="1:23">
      <c r="A12" s="35" t="s">
        <v>19</v>
      </c>
      <c r="B12" s="35" t="s">
        <v>20</v>
      </c>
      <c r="C12" s="35" t="s">
        <v>21</v>
      </c>
      <c r="D12" s="36" t="s">
        <v>22</v>
      </c>
      <c r="E12" s="37" t="s">
        <v>23</v>
      </c>
      <c r="F12" s="38"/>
      <c r="G12" s="39"/>
      <c r="H12" s="40" t="s">
        <v>24</v>
      </c>
      <c r="I12" s="41"/>
      <c r="J12" s="41"/>
      <c r="K12" s="42" t="s">
        <v>25</v>
      </c>
      <c r="L12" s="42" t="s">
        <v>26</v>
      </c>
      <c r="M12" s="42" t="s">
        <v>27</v>
      </c>
      <c r="N12" s="43" t="s">
        <v>28</v>
      </c>
      <c r="O12" s="44" t="s">
        <v>29</v>
      </c>
      <c r="P12" s="44" t="s">
        <v>30</v>
      </c>
      <c r="Q12" s="44"/>
      <c r="R12" s="44"/>
      <c r="S12" s="44" t="s">
        <v>31</v>
      </c>
      <c r="T12" s="44" t="s">
        <v>32</v>
      </c>
      <c r="U12" s="44" t="s">
        <v>33</v>
      </c>
      <c r="V12" s="44" t="s">
        <v>34</v>
      </c>
      <c r="W12" s="45" t="s">
        <v>35</v>
      </c>
    </row>
    <row r="13" ht="20.25" customHeight="1" spans="1:23">
      <c r="A13" s="46"/>
      <c r="B13" s="46"/>
      <c r="C13" s="46"/>
      <c r="D13" s="47"/>
      <c r="E13" s="48"/>
      <c r="F13" s="49"/>
      <c r="G13" s="50"/>
      <c r="H13" s="51" t="s">
        <v>36</v>
      </c>
      <c r="I13" s="52" t="s">
        <v>37</v>
      </c>
      <c r="J13" s="52" t="s">
        <v>38</v>
      </c>
      <c r="K13" s="53"/>
      <c r="L13" s="53"/>
      <c r="M13" s="53"/>
      <c r="N13" s="54"/>
      <c r="O13" s="55"/>
      <c r="P13" s="55"/>
      <c r="Q13" s="55"/>
      <c r="R13" s="55"/>
      <c r="S13" s="55"/>
      <c r="T13" s="55"/>
      <c r="U13" s="55"/>
      <c r="V13" s="55"/>
      <c r="W13" s="56"/>
    </row>
    <row r="14" ht="19.5" hidden="1" customHeight="1" spans="1:23">
      <c r="A14" s="57" t="s">
        <v>39</v>
      </c>
      <c r="B14" s="57">
        <v>1705497</v>
      </c>
      <c r="C14" s="58" t="s">
        <v>40</v>
      </c>
      <c r="D14" s="59" t="s">
        <v>41</v>
      </c>
      <c r="E14" s="59" t="s">
        <v>42</v>
      </c>
      <c r="F14" s="82" t="s">
        <v>43</v>
      </c>
      <c r="G14" s="59" t="s">
        <v>44</v>
      </c>
      <c r="H14" s="61">
        <v>2</v>
      </c>
      <c r="I14" s="61">
        <v>2</v>
      </c>
      <c r="J14" s="61">
        <v>2</v>
      </c>
      <c r="K14" s="61">
        <f t="shared" ref="K14:K21" si="0">J14+I14+H14</f>
        <v>6</v>
      </c>
      <c r="L14" s="62">
        <v>4</v>
      </c>
      <c r="M14" s="61">
        <f>L14*K14</f>
        <v>24</v>
      </c>
      <c r="N14" s="63">
        <f t="shared" ref="N14:N44" si="1">G14-E14+1</f>
        <v>4</v>
      </c>
      <c r="O14" s="61">
        <f>M14*N14</f>
        <v>96</v>
      </c>
      <c r="P14" s="64">
        <v>60</v>
      </c>
      <c r="Q14" s="64">
        <v>40</v>
      </c>
      <c r="R14" s="64">
        <v>28</v>
      </c>
      <c r="S14" s="64">
        <v>8</v>
      </c>
      <c r="T14" s="64">
        <v>9.2</v>
      </c>
      <c r="U14" s="65">
        <f>S14*N14</f>
        <v>32</v>
      </c>
      <c r="V14" s="65">
        <f>T14*N14</f>
        <v>36.8</v>
      </c>
      <c r="W14" s="66">
        <f>N14*P14*Q14*R14/1000000</f>
        <v>0.2688</v>
      </c>
    </row>
    <row r="15" ht="19.5" hidden="1" customHeight="1" spans="1:23">
      <c r="A15" s="57" t="s">
        <v>39</v>
      </c>
      <c r="B15" s="57">
        <v>1705497</v>
      </c>
      <c r="C15" s="58" t="s">
        <v>40</v>
      </c>
      <c r="D15" s="59" t="s">
        <v>41</v>
      </c>
      <c r="E15" s="59" t="s">
        <v>45</v>
      </c>
      <c r="F15" s="60"/>
      <c r="G15" s="59" t="s">
        <v>45</v>
      </c>
      <c r="H15" s="61">
        <v>2</v>
      </c>
      <c r="I15" s="61">
        <v>2</v>
      </c>
      <c r="J15" s="61">
        <v>2</v>
      </c>
      <c r="K15" s="61">
        <f t="shared" si="0"/>
        <v>6</v>
      </c>
      <c r="L15" s="62">
        <v>3</v>
      </c>
      <c r="M15" s="61">
        <f>L15*K15</f>
        <v>18</v>
      </c>
      <c r="N15" s="63">
        <f t="shared" ref="N15" si="2">G15-E15+1</f>
        <v>1</v>
      </c>
      <c r="O15" s="61">
        <f>M15*N15</f>
        <v>18</v>
      </c>
      <c r="P15" s="64">
        <v>60</v>
      </c>
      <c r="Q15" s="64">
        <v>40</v>
      </c>
      <c r="R15" s="64">
        <v>28</v>
      </c>
      <c r="S15" s="64">
        <v>4</v>
      </c>
      <c r="T15" s="64">
        <v>4.9</v>
      </c>
      <c r="U15" s="65">
        <f>S15*N15</f>
        <v>4</v>
      </c>
      <c r="V15" s="65">
        <f>T15*N15</f>
        <v>4.9</v>
      </c>
      <c r="W15" s="66">
        <f>N15*P15*Q15*R15/1000000</f>
        <v>0.0672</v>
      </c>
    </row>
    <row r="16" ht="19.5" hidden="1" customHeight="1" spans="1:23">
      <c r="A16" s="57" t="s">
        <v>39</v>
      </c>
      <c r="B16" s="57">
        <v>1705497</v>
      </c>
      <c r="C16" s="58" t="s">
        <v>40</v>
      </c>
      <c r="D16" s="59" t="s">
        <v>46</v>
      </c>
      <c r="E16" s="59" t="s">
        <v>47</v>
      </c>
      <c r="F16" s="82" t="s">
        <v>43</v>
      </c>
      <c r="G16" s="59" t="s">
        <v>48</v>
      </c>
      <c r="H16" s="61">
        <v>2</v>
      </c>
      <c r="I16" s="61">
        <v>2</v>
      </c>
      <c r="J16" s="61">
        <v>2</v>
      </c>
      <c r="K16" s="61">
        <f t="shared" si="0"/>
        <v>6</v>
      </c>
      <c r="L16" s="62">
        <v>4</v>
      </c>
      <c r="M16" s="61">
        <f t="shared" ref="M16:M46" si="3">L16*K16</f>
        <v>24</v>
      </c>
      <c r="N16" s="63">
        <f t="shared" si="1"/>
        <v>4</v>
      </c>
      <c r="O16" s="61">
        <f t="shared" ref="O16:O53" si="4">M16*N16</f>
        <v>96</v>
      </c>
      <c r="P16" s="64">
        <v>60</v>
      </c>
      <c r="Q16" s="64">
        <v>40</v>
      </c>
      <c r="R16" s="64">
        <v>28</v>
      </c>
      <c r="S16" s="64">
        <v>8.2</v>
      </c>
      <c r="T16" s="64">
        <v>9.5</v>
      </c>
      <c r="U16" s="65">
        <f t="shared" ref="U16:U61" si="5">S16*N16</f>
        <v>32.8</v>
      </c>
      <c r="V16" s="65">
        <f t="shared" ref="V16:V61" si="6">T16*N16</f>
        <v>38</v>
      </c>
      <c r="W16" s="66">
        <f t="shared" ref="W16:W61" si="7">N16*P16*Q16*R16/1000000</f>
        <v>0.2688</v>
      </c>
    </row>
    <row r="17" ht="19.5" customHeight="1" spans="1:23">
      <c r="A17" s="57" t="s">
        <v>39</v>
      </c>
      <c r="B17" s="57">
        <v>1705497</v>
      </c>
      <c r="C17" s="58" t="s">
        <v>40</v>
      </c>
      <c r="D17" s="59" t="s">
        <v>46</v>
      </c>
      <c r="E17" s="59" t="s">
        <v>49</v>
      </c>
      <c r="F17" s="60"/>
      <c r="G17" s="59" t="s">
        <v>49</v>
      </c>
      <c r="H17" s="61">
        <v>2</v>
      </c>
      <c r="I17" s="61">
        <v>2</v>
      </c>
      <c r="J17" s="61">
        <v>2</v>
      </c>
      <c r="K17" s="61">
        <f t="shared" si="0"/>
        <v>6</v>
      </c>
      <c r="L17" s="62">
        <v>2</v>
      </c>
      <c r="M17" s="61">
        <f t="shared" ref="M17" si="8">L17*K17</f>
        <v>12</v>
      </c>
      <c r="N17" s="63">
        <f t="shared" ref="N17" si="9">G17-E17+1</f>
        <v>1</v>
      </c>
      <c r="O17" s="61">
        <f t="shared" ref="O17" si="10">M17*N17</f>
        <v>12</v>
      </c>
      <c r="P17" s="64">
        <v>60</v>
      </c>
      <c r="Q17" s="64">
        <v>40</v>
      </c>
      <c r="R17" s="64">
        <v>15</v>
      </c>
      <c r="S17" s="64">
        <v>4.1</v>
      </c>
      <c r="T17" s="64">
        <v>5</v>
      </c>
      <c r="U17" s="65">
        <f t="shared" ref="U17:U18" si="11">S17*N17</f>
        <v>4.1</v>
      </c>
      <c r="V17" s="65">
        <f t="shared" ref="V17:V18" si="12">T17*N17</f>
        <v>5</v>
      </c>
      <c r="W17" s="66">
        <f t="shared" ref="W17:W18" si="13">N17*P17*Q17*R17/1000000</f>
        <v>0.036</v>
      </c>
    </row>
    <row r="18" ht="19.5" hidden="1" customHeight="1" spans="1:23">
      <c r="A18" s="57" t="s">
        <v>39</v>
      </c>
      <c r="B18" s="57">
        <v>1705498</v>
      </c>
      <c r="C18" s="58" t="s">
        <v>50</v>
      </c>
      <c r="D18" s="59" t="s">
        <v>41</v>
      </c>
      <c r="E18" s="59" t="s">
        <v>42</v>
      </c>
      <c r="F18" s="82" t="s">
        <v>43</v>
      </c>
      <c r="G18" s="59" t="s">
        <v>44</v>
      </c>
      <c r="H18" s="61">
        <v>2</v>
      </c>
      <c r="I18" s="61">
        <v>2</v>
      </c>
      <c r="J18" s="61">
        <v>2</v>
      </c>
      <c r="K18" s="61">
        <f t="shared" si="0"/>
        <v>6</v>
      </c>
      <c r="L18" s="62">
        <v>4</v>
      </c>
      <c r="M18" s="61">
        <f t="shared" si="3"/>
        <v>24</v>
      </c>
      <c r="N18" s="63">
        <f t="shared" si="1"/>
        <v>4</v>
      </c>
      <c r="O18" s="61">
        <f t="shared" si="4"/>
        <v>96</v>
      </c>
      <c r="P18" s="64">
        <v>60</v>
      </c>
      <c r="Q18" s="64">
        <v>40</v>
      </c>
      <c r="R18" s="64">
        <v>28</v>
      </c>
      <c r="S18" s="64">
        <v>8</v>
      </c>
      <c r="T18" s="64">
        <v>9.2</v>
      </c>
      <c r="U18" s="65">
        <f t="shared" si="11"/>
        <v>32</v>
      </c>
      <c r="V18" s="65">
        <f t="shared" si="12"/>
        <v>36.8</v>
      </c>
      <c r="W18" s="66">
        <f t="shared" si="13"/>
        <v>0.2688</v>
      </c>
    </row>
    <row r="19" ht="19.5" customHeight="1" spans="1:23">
      <c r="A19" s="57" t="s">
        <v>39</v>
      </c>
      <c r="B19" s="57">
        <v>1705498</v>
      </c>
      <c r="C19" s="58" t="s">
        <v>50</v>
      </c>
      <c r="D19" s="59" t="s">
        <v>41</v>
      </c>
      <c r="E19" s="59" t="s">
        <v>45</v>
      </c>
      <c r="F19" s="60"/>
      <c r="G19" s="59" t="s">
        <v>45</v>
      </c>
      <c r="H19" s="61">
        <v>2</v>
      </c>
      <c r="I19" s="61">
        <v>2</v>
      </c>
      <c r="J19" s="61">
        <v>2</v>
      </c>
      <c r="K19" s="61">
        <f t="shared" si="0"/>
        <v>6</v>
      </c>
      <c r="L19" s="62">
        <v>2</v>
      </c>
      <c r="M19" s="61">
        <f t="shared" ref="M19" si="14">L19*K19</f>
        <v>12</v>
      </c>
      <c r="N19" s="63">
        <f t="shared" ref="N19" si="15">G19-E19+1</f>
        <v>1</v>
      </c>
      <c r="O19" s="61">
        <f t="shared" ref="O19" si="16">M19*N19</f>
        <v>12</v>
      </c>
      <c r="P19" s="64">
        <v>60</v>
      </c>
      <c r="Q19" s="64">
        <v>40</v>
      </c>
      <c r="R19" s="64">
        <v>15</v>
      </c>
      <c r="S19" s="64">
        <v>4</v>
      </c>
      <c r="T19" s="64">
        <v>4.9</v>
      </c>
      <c r="U19" s="65">
        <f t="shared" ref="U19:U20" si="17">S19*N19</f>
        <v>4</v>
      </c>
      <c r="V19" s="65">
        <f t="shared" ref="V19:V20" si="18">T19*N19</f>
        <v>4.9</v>
      </c>
      <c r="W19" s="66">
        <f t="shared" ref="W19:W20" si="19">N19*P19*Q19*R19/1000000</f>
        <v>0.036</v>
      </c>
    </row>
    <row r="20" ht="19.5" hidden="1" customHeight="1" spans="1:23">
      <c r="A20" s="57" t="s">
        <v>39</v>
      </c>
      <c r="B20" s="57">
        <v>1705498</v>
      </c>
      <c r="C20" s="58" t="s">
        <v>50</v>
      </c>
      <c r="D20" s="59" t="s">
        <v>46</v>
      </c>
      <c r="E20" s="59" t="s">
        <v>47</v>
      </c>
      <c r="F20" s="82" t="s">
        <v>43</v>
      </c>
      <c r="G20" s="59" t="s">
        <v>48</v>
      </c>
      <c r="H20" s="61">
        <v>2</v>
      </c>
      <c r="I20" s="61">
        <v>2</v>
      </c>
      <c r="J20" s="61">
        <v>2</v>
      </c>
      <c r="K20" s="61">
        <f t="shared" si="0"/>
        <v>6</v>
      </c>
      <c r="L20" s="62">
        <v>4</v>
      </c>
      <c r="M20" s="61">
        <f t="shared" si="3"/>
        <v>24</v>
      </c>
      <c r="N20" s="63">
        <f t="shared" ref="N20" si="20">G20-E20+1</f>
        <v>4</v>
      </c>
      <c r="O20" s="61">
        <f t="shared" ref="O20" si="21">M20*N20</f>
        <v>96</v>
      </c>
      <c r="P20" s="64">
        <v>60</v>
      </c>
      <c r="Q20" s="64">
        <v>40</v>
      </c>
      <c r="R20" s="64">
        <v>28</v>
      </c>
      <c r="S20" s="64">
        <v>8.2</v>
      </c>
      <c r="T20" s="64">
        <v>9.5</v>
      </c>
      <c r="U20" s="65">
        <f t="shared" si="17"/>
        <v>32.8</v>
      </c>
      <c r="V20" s="65">
        <f t="shared" si="18"/>
        <v>38</v>
      </c>
      <c r="W20" s="66">
        <f t="shared" si="19"/>
        <v>0.2688</v>
      </c>
    </row>
    <row r="21" ht="19.5" customHeight="1" spans="1:23">
      <c r="A21" s="57" t="s">
        <v>39</v>
      </c>
      <c r="B21" s="57">
        <v>1705498</v>
      </c>
      <c r="C21" s="58" t="s">
        <v>50</v>
      </c>
      <c r="D21" s="59" t="s">
        <v>46</v>
      </c>
      <c r="E21" s="59" t="s">
        <v>49</v>
      </c>
      <c r="F21" s="60"/>
      <c r="G21" s="59" t="s">
        <v>49</v>
      </c>
      <c r="H21" s="61">
        <v>2</v>
      </c>
      <c r="I21" s="61">
        <v>2</v>
      </c>
      <c r="J21" s="61">
        <v>2</v>
      </c>
      <c r="K21" s="61">
        <f t="shared" si="0"/>
        <v>6</v>
      </c>
      <c r="L21" s="62">
        <v>2</v>
      </c>
      <c r="M21" s="61">
        <f t="shared" ref="M21" si="22">L21*K21</f>
        <v>12</v>
      </c>
      <c r="N21" s="63">
        <f t="shared" ref="N21" si="23">G21-E21+1</f>
        <v>1</v>
      </c>
      <c r="O21" s="61">
        <f t="shared" ref="O21" si="24">M21*N21</f>
        <v>12</v>
      </c>
      <c r="P21" s="64">
        <v>60</v>
      </c>
      <c r="Q21" s="64">
        <v>40</v>
      </c>
      <c r="R21" s="64">
        <v>15</v>
      </c>
      <c r="S21" s="64">
        <v>4.1</v>
      </c>
      <c r="T21" s="64">
        <v>5</v>
      </c>
      <c r="U21" s="65">
        <f t="shared" ref="U21:U22" si="25">S21*N21</f>
        <v>4.1</v>
      </c>
      <c r="V21" s="65">
        <f t="shared" ref="V21:V22" si="26">T21*N21</f>
        <v>5</v>
      </c>
      <c r="W21" s="66">
        <f t="shared" ref="W21:W22" si="27">N21*P21*Q21*R21/1000000</f>
        <v>0.036</v>
      </c>
    </row>
    <row r="22" ht="19.5" hidden="1" customHeight="1" spans="1:23">
      <c r="A22" s="57" t="s">
        <v>39</v>
      </c>
      <c r="B22" s="57">
        <v>1705499</v>
      </c>
      <c r="C22" s="58" t="s">
        <v>51</v>
      </c>
      <c r="D22" s="59" t="s">
        <v>41</v>
      </c>
      <c r="E22" s="59" t="s">
        <v>42</v>
      </c>
      <c r="F22" s="82" t="s">
        <v>43</v>
      </c>
      <c r="G22" s="59" t="s">
        <v>45</v>
      </c>
      <c r="H22" s="61">
        <v>2</v>
      </c>
      <c r="I22" s="61">
        <v>2</v>
      </c>
      <c r="J22" s="61">
        <v>2</v>
      </c>
      <c r="K22" s="61">
        <f t="shared" ref="K22:K27" si="28">J22+I22+H22</f>
        <v>6</v>
      </c>
      <c r="L22" s="62">
        <v>4</v>
      </c>
      <c r="M22" s="61">
        <f t="shared" si="3"/>
        <v>24</v>
      </c>
      <c r="N22" s="63">
        <f t="shared" si="1"/>
        <v>5</v>
      </c>
      <c r="O22" s="61">
        <f t="shared" si="4"/>
        <v>120</v>
      </c>
      <c r="P22" s="64">
        <v>60</v>
      </c>
      <c r="Q22" s="64">
        <v>40</v>
      </c>
      <c r="R22" s="64">
        <v>28</v>
      </c>
      <c r="S22" s="64">
        <v>8</v>
      </c>
      <c r="T22" s="64">
        <v>9.2</v>
      </c>
      <c r="U22" s="65">
        <f t="shared" si="25"/>
        <v>40</v>
      </c>
      <c r="V22" s="65">
        <f t="shared" si="26"/>
        <v>46</v>
      </c>
      <c r="W22" s="66">
        <f t="shared" si="27"/>
        <v>0.336</v>
      </c>
    </row>
    <row r="23" ht="19.5" customHeight="1" spans="1:23">
      <c r="A23" s="57" t="s">
        <v>39</v>
      </c>
      <c r="B23" s="57">
        <v>1705499</v>
      </c>
      <c r="C23" s="58" t="s">
        <v>51</v>
      </c>
      <c r="D23" s="59" t="s">
        <v>41</v>
      </c>
      <c r="E23" s="59" t="s">
        <v>47</v>
      </c>
      <c r="F23" s="60"/>
      <c r="G23" s="59" t="s">
        <v>47</v>
      </c>
      <c r="H23" s="61">
        <v>2</v>
      </c>
      <c r="I23" s="61">
        <v>2</v>
      </c>
      <c r="J23" s="61">
        <v>2</v>
      </c>
      <c r="K23" s="61">
        <f t="shared" ref="K23:K24" si="29">J23+I23+H23</f>
        <v>6</v>
      </c>
      <c r="L23" s="62">
        <v>2</v>
      </c>
      <c r="M23" s="61">
        <f t="shared" ref="M23:M24" si="30">L23*K23</f>
        <v>12</v>
      </c>
      <c r="N23" s="63">
        <f t="shared" ref="N23:N24" si="31">G23-E23+1</f>
        <v>1</v>
      </c>
      <c r="O23" s="61">
        <f t="shared" ref="O23" si="32">M23*N23</f>
        <v>12</v>
      </c>
      <c r="P23" s="64">
        <v>60</v>
      </c>
      <c r="Q23" s="64">
        <v>40</v>
      </c>
      <c r="R23" s="64">
        <v>15</v>
      </c>
      <c r="S23" s="64">
        <v>4</v>
      </c>
      <c r="T23" s="64">
        <v>4.9</v>
      </c>
      <c r="U23" s="65">
        <f t="shared" ref="U23:U24" si="33">S23*N23</f>
        <v>4</v>
      </c>
      <c r="V23" s="65">
        <f t="shared" ref="V23:V24" si="34">T23*N23</f>
        <v>4.9</v>
      </c>
      <c r="W23" s="66">
        <f t="shared" ref="W23:W24" si="35">N23*P23*Q23*R23/1000000</f>
        <v>0.036</v>
      </c>
    </row>
    <row r="24" ht="19.5" hidden="1" customHeight="1" spans="1:23">
      <c r="A24" s="57" t="s">
        <v>39</v>
      </c>
      <c r="B24" s="57">
        <v>1705499</v>
      </c>
      <c r="C24" s="58" t="s">
        <v>51</v>
      </c>
      <c r="D24" s="59" t="s">
        <v>46</v>
      </c>
      <c r="E24" s="59" t="s">
        <v>52</v>
      </c>
      <c r="F24" s="82" t="s">
        <v>43</v>
      </c>
      <c r="G24" s="59" t="s">
        <v>53</v>
      </c>
      <c r="H24" s="61">
        <v>2</v>
      </c>
      <c r="I24" s="61">
        <v>2</v>
      </c>
      <c r="J24" s="61">
        <v>2</v>
      </c>
      <c r="K24" s="61">
        <f t="shared" si="29"/>
        <v>6</v>
      </c>
      <c r="L24" s="62">
        <v>4</v>
      </c>
      <c r="M24" s="61">
        <f t="shared" si="30"/>
        <v>24</v>
      </c>
      <c r="N24" s="63">
        <f t="shared" si="31"/>
        <v>5</v>
      </c>
      <c r="O24" s="61">
        <f t="shared" ref="O24:O26" si="36">M24*N24</f>
        <v>120</v>
      </c>
      <c r="P24" s="64">
        <v>60</v>
      </c>
      <c r="Q24" s="64">
        <v>40</v>
      </c>
      <c r="R24" s="64">
        <v>28</v>
      </c>
      <c r="S24" s="64">
        <v>8.2</v>
      </c>
      <c r="T24" s="64">
        <v>9.5</v>
      </c>
      <c r="U24" s="65">
        <f t="shared" si="33"/>
        <v>41</v>
      </c>
      <c r="V24" s="65">
        <f t="shared" si="34"/>
        <v>47.5</v>
      </c>
      <c r="W24" s="66">
        <f t="shared" si="35"/>
        <v>0.336</v>
      </c>
    </row>
    <row r="25" ht="19.5" customHeight="1" spans="1:23">
      <c r="A25" s="57" t="s">
        <v>39</v>
      </c>
      <c r="B25" s="57">
        <v>1705499</v>
      </c>
      <c r="C25" s="58" t="s">
        <v>51</v>
      </c>
      <c r="D25" s="59" t="s">
        <v>46</v>
      </c>
      <c r="E25" s="59" t="s">
        <v>54</v>
      </c>
      <c r="F25" s="60"/>
      <c r="G25" s="59" t="s">
        <v>54</v>
      </c>
      <c r="H25" s="61">
        <v>2</v>
      </c>
      <c r="I25" s="61">
        <v>2</v>
      </c>
      <c r="J25" s="61">
        <v>2</v>
      </c>
      <c r="K25" s="61">
        <f t="shared" ref="K25" si="37">J25+I25+H25</f>
        <v>6</v>
      </c>
      <c r="L25" s="62">
        <v>2</v>
      </c>
      <c r="M25" s="61">
        <f t="shared" ref="M25" si="38">L25*K25</f>
        <v>12</v>
      </c>
      <c r="N25" s="63">
        <f t="shared" ref="N25" si="39">G25-E25+1</f>
        <v>1</v>
      </c>
      <c r="O25" s="61">
        <f t="shared" si="36"/>
        <v>12</v>
      </c>
      <c r="P25" s="64">
        <v>60</v>
      </c>
      <c r="Q25" s="64">
        <v>40</v>
      </c>
      <c r="R25" s="64">
        <v>15</v>
      </c>
      <c r="S25" s="64">
        <v>4.1</v>
      </c>
      <c r="T25" s="64">
        <v>5</v>
      </c>
      <c r="U25" s="65">
        <f t="shared" ref="U25:U32" si="40">S25*N25</f>
        <v>4.1</v>
      </c>
      <c r="V25" s="65">
        <f t="shared" ref="V25:V32" si="41">T25*N25</f>
        <v>5</v>
      </c>
      <c r="W25" s="66">
        <f t="shared" ref="W25:W32" si="42">N25*P25*Q25*R25/1000000</f>
        <v>0.036</v>
      </c>
    </row>
    <row r="26" ht="19.5" customHeight="1" spans="1:23">
      <c r="A26" s="57" t="s">
        <v>39</v>
      </c>
      <c r="B26" s="57">
        <v>1705500</v>
      </c>
      <c r="C26" s="58" t="s">
        <v>55</v>
      </c>
      <c r="D26" s="59" t="s">
        <v>41</v>
      </c>
      <c r="E26" s="59" t="s">
        <v>42</v>
      </c>
      <c r="F26" s="82" t="s">
        <v>43</v>
      </c>
      <c r="G26" s="59" t="s">
        <v>42</v>
      </c>
      <c r="H26" s="61">
        <v>2</v>
      </c>
      <c r="I26" s="61">
        <v>2</v>
      </c>
      <c r="J26" s="61">
        <v>2</v>
      </c>
      <c r="K26" s="61">
        <f t="shared" si="28"/>
        <v>6</v>
      </c>
      <c r="L26" s="62">
        <v>2</v>
      </c>
      <c r="M26" s="61">
        <f t="shared" si="3"/>
        <v>12</v>
      </c>
      <c r="N26" s="63">
        <f t="shared" ref="N26" si="43">G26-E26+1</f>
        <v>1</v>
      </c>
      <c r="O26" s="61">
        <f t="shared" si="36"/>
        <v>12</v>
      </c>
      <c r="P26" s="64">
        <v>60</v>
      </c>
      <c r="Q26" s="64">
        <v>40</v>
      </c>
      <c r="R26" s="64">
        <v>15</v>
      </c>
      <c r="S26" s="64">
        <v>4</v>
      </c>
      <c r="T26" s="64">
        <v>4.9</v>
      </c>
      <c r="U26" s="65">
        <f t="shared" si="40"/>
        <v>4</v>
      </c>
      <c r="V26" s="65">
        <f t="shared" si="41"/>
        <v>4.9</v>
      </c>
      <c r="W26" s="66">
        <f t="shared" si="42"/>
        <v>0.036</v>
      </c>
    </row>
    <row r="27" ht="19.5" customHeight="1" spans="1:23">
      <c r="A27" s="57" t="s">
        <v>39</v>
      </c>
      <c r="B27" s="57">
        <v>1705500</v>
      </c>
      <c r="C27" s="58" t="s">
        <v>55</v>
      </c>
      <c r="D27" s="59" t="s">
        <v>46</v>
      </c>
      <c r="E27" s="59" t="s">
        <v>56</v>
      </c>
      <c r="F27" s="82" t="s">
        <v>43</v>
      </c>
      <c r="G27" s="59" t="s">
        <v>56</v>
      </c>
      <c r="H27" s="61">
        <v>2</v>
      </c>
      <c r="I27" s="61">
        <v>2</v>
      </c>
      <c r="J27" s="61">
        <v>2</v>
      </c>
      <c r="K27" s="61">
        <f t="shared" si="28"/>
        <v>6</v>
      </c>
      <c r="L27" s="62">
        <v>2</v>
      </c>
      <c r="M27" s="61">
        <f t="shared" si="3"/>
        <v>12</v>
      </c>
      <c r="N27" s="63">
        <f t="shared" ref="N27" si="44">G27-E27+1</f>
        <v>1</v>
      </c>
      <c r="O27" s="61">
        <f t="shared" ref="O27:O29" si="45">M27*N27</f>
        <v>12</v>
      </c>
      <c r="P27" s="64">
        <v>60</v>
      </c>
      <c r="Q27" s="64">
        <v>40</v>
      </c>
      <c r="R27" s="64">
        <v>15</v>
      </c>
      <c r="S27" s="64">
        <v>4.1</v>
      </c>
      <c r="T27" s="64">
        <v>5</v>
      </c>
      <c r="U27" s="65">
        <f t="shared" si="40"/>
        <v>4.1</v>
      </c>
      <c r="V27" s="65">
        <f t="shared" si="41"/>
        <v>5</v>
      </c>
      <c r="W27" s="66">
        <f t="shared" si="42"/>
        <v>0.036</v>
      </c>
    </row>
    <row r="28" ht="19.5" customHeight="1" spans="1:23">
      <c r="A28" s="57" t="s">
        <v>39</v>
      </c>
      <c r="B28" s="57">
        <v>1705501</v>
      </c>
      <c r="C28" s="58" t="s">
        <v>57</v>
      </c>
      <c r="D28" s="59" t="s">
        <v>41</v>
      </c>
      <c r="E28" s="59" t="s">
        <v>42</v>
      </c>
      <c r="F28" s="82" t="s">
        <v>43</v>
      </c>
      <c r="G28" s="59" t="s">
        <v>42</v>
      </c>
      <c r="H28" s="61">
        <v>2</v>
      </c>
      <c r="I28" s="61">
        <v>2</v>
      </c>
      <c r="J28" s="61">
        <v>2</v>
      </c>
      <c r="K28" s="61">
        <f t="shared" ref="K28:K29" si="46">J28+I28+H28</f>
        <v>6</v>
      </c>
      <c r="L28" s="62">
        <v>2</v>
      </c>
      <c r="M28" s="61">
        <f t="shared" ref="M28:M29" si="47">L28*K28</f>
        <v>12</v>
      </c>
      <c r="N28" s="63">
        <f t="shared" si="1"/>
        <v>1</v>
      </c>
      <c r="O28" s="61">
        <f t="shared" si="45"/>
        <v>12</v>
      </c>
      <c r="P28" s="64">
        <v>60</v>
      </c>
      <c r="Q28" s="64">
        <v>40</v>
      </c>
      <c r="R28" s="64">
        <v>15</v>
      </c>
      <c r="S28" s="64">
        <v>4</v>
      </c>
      <c r="T28" s="64">
        <v>4.9</v>
      </c>
      <c r="U28" s="65">
        <f t="shared" si="40"/>
        <v>4</v>
      </c>
      <c r="V28" s="65">
        <f t="shared" si="41"/>
        <v>4.9</v>
      </c>
      <c r="W28" s="66">
        <f t="shared" si="42"/>
        <v>0.036</v>
      </c>
    </row>
    <row r="29" ht="19.5" customHeight="1" spans="1:23">
      <c r="A29" s="57" t="s">
        <v>39</v>
      </c>
      <c r="B29" s="57">
        <v>1705501</v>
      </c>
      <c r="C29" s="58" t="s">
        <v>57</v>
      </c>
      <c r="D29" s="59" t="s">
        <v>46</v>
      </c>
      <c r="E29" s="59" t="s">
        <v>56</v>
      </c>
      <c r="F29" s="82" t="s">
        <v>43</v>
      </c>
      <c r="G29" s="59" t="s">
        <v>56</v>
      </c>
      <c r="H29" s="61">
        <v>2</v>
      </c>
      <c r="I29" s="61">
        <v>2</v>
      </c>
      <c r="J29" s="61">
        <v>2</v>
      </c>
      <c r="K29" s="61">
        <f t="shared" si="46"/>
        <v>6</v>
      </c>
      <c r="L29" s="62">
        <v>2</v>
      </c>
      <c r="M29" s="61">
        <f t="shared" si="47"/>
        <v>12</v>
      </c>
      <c r="N29" s="63">
        <f t="shared" ref="N29" si="48">G29-E29+1</f>
        <v>1</v>
      </c>
      <c r="O29" s="61">
        <f t="shared" si="45"/>
        <v>12</v>
      </c>
      <c r="P29" s="64">
        <v>60</v>
      </c>
      <c r="Q29" s="64">
        <v>40</v>
      </c>
      <c r="R29" s="64">
        <v>15</v>
      </c>
      <c r="S29" s="64">
        <v>4.1</v>
      </c>
      <c r="T29" s="64">
        <v>5</v>
      </c>
      <c r="U29" s="65">
        <f t="shared" si="40"/>
        <v>4.1</v>
      </c>
      <c r="V29" s="65">
        <f t="shared" si="41"/>
        <v>5</v>
      </c>
      <c r="W29" s="66">
        <f t="shared" si="42"/>
        <v>0.036</v>
      </c>
    </row>
    <row r="30" ht="19.5" customHeight="1" spans="1:23">
      <c r="A30" s="57" t="s">
        <v>39</v>
      </c>
      <c r="B30" s="57">
        <v>1705502</v>
      </c>
      <c r="C30" s="58" t="s">
        <v>58</v>
      </c>
      <c r="D30" s="59" t="s">
        <v>41</v>
      </c>
      <c r="E30" s="59" t="s">
        <v>42</v>
      </c>
      <c r="F30" s="82" t="s">
        <v>43</v>
      </c>
      <c r="G30" s="59" t="s">
        <v>42</v>
      </c>
      <c r="H30" s="61">
        <v>2</v>
      </c>
      <c r="I30" s="61">
        <v>2</v>
      </c>
      <c r="J30" s="61">
        <v>2</v>
      </c>
      <c r="K30" s="61">
        <f t="shared" ref="K30:K35" si="49">J30+I30+H30</f>
        <v>6</v>
      </c>
      <c r="L30" s="62">
        <v>2</v>
      </c>
      <c r="M30" s="61">
        <f t="shared" ref="M30:M31" si="50">L30*K30</f>
        <v>12</v>
      </c>
      <c r="N30" s="63">
        <f t="shared" si="1"/>
        <v>1</v>
      </c>
      <c r="O30" s="61">
        <f t="shared" si="4"/>
        <v>12</v>
      </c>
      <c r="P30" s="64">
        <v>60</v>
      </c>
      <c r="Q30" s="64">
        <v>40</v>
      </c>
      <c r="R30" s="64">
        <v>15</v>
      </c>
      <c r="S30" s="64">
        <v>4</v>
      </c>
      <c r="T30" s="64">
        <v>4.9</v>
      </c>
      <c r="U30" s="65">
        <f t="shared" si="40"/>
        <v>4</v>
      </c>
      <c r="V30" s="65">
        <f t="shared" si="41"/>
        <v>4.9</v>
      </c>
      <c r="W30" s="66">
        <f t="shared" si="42"/>
        <v>0.036</v>
      </c>
    </row>
    <row r="31" ht="19.5" customHeight="1" spans="1:23">
      <c r="A31" s="57" t="s">
        <v>39</v>
      </c>
      <c r="B31" s="57">
        <v>1705502</v>
      </c>
      <c r="C31" s="58" t="s">
        <v>58</v>
      </c>
      <c r="D31" s="59" t="s">
        <v>46</v>
      </c>
      <c r="E31" s="59" t="s">
        <v>56</v>
      </c>
      <c r="F31" s="82" t="s">
        <v>43</v>
      </c>
      <c r="G31" s="59" t="s">
        <v>56</v>
      </c>
      <c r="H31" s="61">
        <v>2</v>
      </c>
      <c r="I31" s="61">
        <v>2</v>
      </c>
      <c r="J31" s="61">
        <v>2</v>
      </c>
      <c r="K31" s="61">
        <f t="shared" si="49"/>
        <v>6</v>
      </c>
      <c r="L31" s="62">
        <v>2</v>
      </c>
      <c r="M31" s="61">
        <f t="shared" si="50"/>
        <v>12</v>
      </c>
      <c r="N31" s="63">
        <f t="shared" si="1"/>
        <v>1</v>
      </c>
      <c r="O31" s="61">
        <f t="shared" si="4"/>
        <v>12</v>
      </c>
      <c r="P31" s="64">
        <v>60</v>
      </c>
      <c r="Q31" s="64">
        <v>40</v>
      </c>
      <c r="R31" s="64">
        <v>15</v>
      </c>
      <c r="S31" s="64">
        <v>4.1</v>
      </c>
      <c r="T31" s="64">
        <v>5</v>
      </c>
      <c r="U31" s="65">
        <f t="shared" si="40"/>
        <v>4.1</v>
      </c>
      <c r="V31" s="65">
        <f t="shared" si="41"/>
        <v>5</v>
      </c>
      <c r="W31" s="66">
        <f t="shared" si="42"/>
        <v>0.036</v>
      </c>
    </row>
    <row r="32" ht="19.5" hidden="1" customHeight="1" spans="1:23">
      <c r="A32" s="57" t="s">
        <v>39</v>
      </c>
      <c r="B32" s="57">
        <v>1705503</v>
      </c>
      <c r="C32" s="58" t="s">
        <v>59</v>
      </c>
      <c r="D32" s="59" t="s">
        <v>41</v>
      </c>
      <c r="E32" s="59" t="s">
        <v>42</v>
      </c>
      <c r="F32" s="82" t="s">
        <v>43</v>
      </c>
      <c r="G32" s="59" t="s">
        <v>44</v>
      </c>
      <c r="H32" s="61">
        <v>2</v>
      </c>
      <c r="I32" s="61">
        <v>2</v>
      </c>
      <c r="J32" s="61">
        <v>2</v>
      </c>
      <c r="K32" s="61">
        <f t="shared" si="49"/>
        <v>6</v>
      </c>
      <c r="L32" s="62">
        <v>4</v>
      </c>
      <c r="M32" s="61">
        <f t="shared" si="3"/>
        <v>24</v>
      </c>
      <c r="N32" s="63">
        <f t="shared" si="1"/>
        <v>4</v>
      </c>
      <c r="O32" s="61">
        <f t="shared" si="4"/>
        <v>96</v>
      </c>
      <c r="P32" s="64">
        <v>60</v>
      </c>
      <c r="Q32" s="64">
        <v>40</v>
      </c>
      <c r="R32" s="64">
        <v>28</v>
      </c>
      <c r="S32" s="64">
        <v>8</v>
      </c>
      <c r="T32" s="64">
        <v>9.2</v>
      </c>
      <c r="U32" s="65">
        <f t="shared" si="40"/>
        <v>32</v>
      </c>
      <c r="V32" s="65">
        <f t="shared" si="41"/>
        <v>36.8</v>
      </c>
      <c r="W32" s="66">
        <f t="shared" si="42"/>
        <v>0.2688</v>
      </c>
    </row>
    <row r="33" ht="19.5" customHeight="1" spans="1:23">
      <c r="A33" s="57" t="s">
        <v>39</v>
      </c>
      <c r="B33" s="57">
        <v>1705503</v>
      </c>
      <c r="C33" s="58" t="s">
        <v>59</v>
      </c>
      <c r="D33" s="59" t="s">
        <v>41</v>
      </c>
      <c r="E33" s="59" t="s">
        <v>45</v>
      </c>
      <c r="F33" s="60"/>
      <c r="G33" s="59" t="s">
        <v>45</v>
      </c>
      <c r="H33" s="61">
        <v>2</v>
      </c>
      <c r="I33" s="61">
        <v>2</v>
      </c>
      <c r="J33" s="61">
        <v>2</v>
      </c>
      <c r="K33" s="61">
        <f t="shared" si="49"/>
        <v>6</v>
      </c>
      <c r="L33" s="62">
        <v>2</v>
      </c>
      <c r="M33" s="61">
        <f t="shared" si="3"/>
        <v>12</v>
      </c>
      <c r="N33" s="63">
        <f t="shared" si="1"/>
        <v>1</v>
      </c>
      <c r="O33" s="61">
        <f t="shared" si="4"/>
        <v>12</v>
      </c>
      <c r="P33" s="64">
        <v>60</v>
      </c>
      <c r="Q33" s="64">
        <v>40</v>
      </c>
      <c r="R33" s="64">
        <v>15</v>
      </c>
      <c r="S33" s="64">
        <v>4</v>
      </c>
      <c r="T33" s="64">
        <v>4.9</v>
      </c>
      <c r="U33" s="65">
        <f t="shared" ref="U33:U34" si="51">S33*N33</f>
        <v>4</v>
      </c>
      <c r="V33" s="65">
        <f t="shared" ref="V33:V34" si="52">T33*N33</f>
        <v>4.9</v>
      </c>
      <c r="W33" s="66">
        <f t="shared" ref="W33:W34" si="53">N33*P33*Q33*R33/1000000</f>
        <v>0.036</v>
      </c>
    </row>
    <row r="34" ht="19.5" hidden="1" customHeight="1" spans="1:23">
      <c r="A34" s="57" t="s">
        <v>39</v>
      </c>
      <c r="B34" s="57">
        <v>1705503</v>
      </c>
      <c r="C34" s="58" t="s">
        <v>59</v>
      </c>
      <c r="D34" s="59" t="s">
        <v>46</v>
      </c>
      <c r="E34" s="59" t="s">
        <v>47</v>
      </c>
      <c r="F34" s="82" t="s">
        <v>43</v>
      </c>
      <c r="G34" s="59" t="s">
        <v>48</v>
      </c>
      <c r="H34" s="61">
        <v>2</v>
      </c>
      <c r="I34" s="61">
        <v>2</v>
      </c>
      <c r="J34" s="61">
        <v>2</v>
      </c>
      <c r="K34" s="61">
        <f t="shared" si="49"/>
        <v>6</v>
      </c>
      <c r="L34" s="62">
        <v>4</v>
      </c>
      <c r="M34" s="61">
        <f t="shared" si="3"/>
        <v>24</v>
      </c>
      <c r="N34" s="63">
        <f t="shared" si="1"/>
        <v>4</v>
      </c>
      <c r="O34" s="61">
        <f t="shared" si="4"/>
        <v>96</v>
      </c>
      <c r="P34" s="64">
        <v>60</v>
      </c>
      <c r="Q34" s="64">
        <v>40</v>
      </c>
      <c r="R34" s="64">
        <v>28</v>
      </c>
      <c r="S34" s="64">
        <v>8.2</v>
      </c>
      <c r="T34" s="64">
        <v>9.5</v>
      </c>
      <c r="U34" s="65">
        <f t="shared" si="51"/>
        <v>32.8</v>
      </c>
      <c r="V34" s="65">
        <f t="shared" si="52"/>
        <v>38</v>
      </c>
      <c r="W34" s="66">
        <f t="shared" si="53"/>
        <v>0.2688</v>
      </c>
    </row>
    <row r="35" ht="19.5" customHeight="1" spans="1:23">
      <c r="A35" s="57" t="s">
        <v>39</v>
      </c>
      <c r="B35" s="57">
        <v>1705503</v>
      </c>
      <c r="C35" s="58" t="s">
        <v>59</v>
      </c>
      <c r="D35" s="59" t="s">
        <v>46</v>
      </c>
      <c r="E35" s="59" t="s">
        <v>49</v>
      </c>
      <c r="F35" s="60"/>
      <c r="G35" s="59" t="s">
        <v>49</v>
      </c>
      <c r="H35" s="61">
        <v>2</v>
      </c>
      <c r="I35" s="61">
        <v>2</v>
      </c>
      <c r="J35" s="61">
        <v>2</v>
      </c>
      <c r="K35" s="61">
        <f t="shared" si="49"/>
        <v>6</v>
      </c>
      <c r="L35" s="62">
        <v>2</v>
      </c>
      <c r="M35" s="61">
        <f t="shared" si="3"/>
        <v>12</v>
      </c>
      <c r="N35" s="63">
        <f t="shared" si="1"/>
        <v>1</v>
      </c>
      <c r="O35" s="61">
        <f t="shared" si="4"/>
        <v>12</v>
      </c>
      <c r="P35" s="64">
        <v>60</v>
      </c>
      <c r="Q35" s="64">
        <v>40</v>
      </c>
      <c r="R35" s="64">
        <v>15</v>
      </c>
      <c r="S35" s="64">
        <v>4.1</v>
      </c>
      <c r="T35" s="64">
        <v>5</v>
      </c>
      <c r="U35" s="65">
        <f t="shared" ref="U35" si="54">S35*N35</f>
        <v>4.1</v>
      </c>
      <c r="V35" s="65">
        <f t="shared" ref="V35" si="55">T35*N35</f>
        <v>5</v>
      </c>
      <c r="W35" s="66">
        <f t="shared" ref="W35" si="56">N35*P35*Q35*R35/1000000</f>
        <v>0.036</v>
      </c>
    </row>
    <row r="36" ht="19.5" hidden="1" customHeight="1" spans="1:23">
      <c r="A36" s="57" t="s">
        <v>39</v>
      </c>
      <c r="B36" s="57">
        <v>1705504</v>
      </c>
      <c r="C36" s="58" t="s">
        <v>60</v>
      </c>
      <c r="D36" s="59" t="s">
        <v>41</v>
      </c>
      <c r="E36" s="67" t="s">
        <v>42</v>
      </c>
      <c r="F36" s="82" t="s">
        <v>43</v>
      </c>
      <c r="G36" s="67" t="s">
        <v>61</v>
      </c>
      <c r="H36" s="61">
        <v>2</v>
      </c>
      <c r="I36" s="61">
        <v>2</v>
      </c>
      <c r="J36" s="61">
        <v>2</v>
      </c>
      <c r="K36" s="61">
        <f t="shared" ref="K36" si="57">J36+I36+H36</f>
        <v>6</v>
      </c>
      <c r="L36" s="62">
        <v>4</v>
      </c>
      <c r="M36" s="61">
        <f t="shared" si="3"/>
        <v>24</v>
      </c>
      <c r="N36" s="63">
        <f t="shared" si="1"/>
        <v>3</v>
      </c>
      <c r="O36" s="61">
        <f t="shared" si="4"/>
        <v>72</v>
      </c>
      <c r="P36" s="64">
        <v>60</v>
      </c>
      <c r="Q36" s="64">
        <v>40</v>
      </c>
      <c r="R36" s="64">
        <v>28</v>
      </c>
      <c r="S36" s="64">
        <v>8</v>
      </c>
      <c r="T36" s="64">
        <v>9.2</v>
      </c>
      <c r="U36" s="65">
        <f t="shared" si="5"/>
        <v>24</v>
      </c>
      <c r="V36" s="65">
        <f t="shared" si="6"/>
        <v>27.6</v>
      </c>
      <c r="W36" s="66">
        <f t="shared" si="7"/>
        <v>0.2016</v>
      </c>
    </row>
    <row r="37" ht="19.5" customHeight="1" spans="1:23">
      <c r="A37" s="57" t="s">
        <v>39</v>
      </c>
      <c r="B37" s="57">
        <v>1705504</v>
      </c>
      <c r="C37" s="58" t="s">
        <v>60</v>
      </c>
      <c r="D37" s="59" t="s">
        <v>41</v>
      </c>
      <c r="E37" s="67" t="s">
        <v>44</v>
      </c>
      <c r="F37" s="60"/>
      <c r="G37" s="67" t="s">
        <v>44</v>
      </c>
      <c r="H37" s="61">
        <v>2</v>
      </c>
      <c r="I37" s="61">
        <v>2</v>
      </c>
      <c r="J37" s="61">
        <v>2</v>
      </c>
      <c r="K37" s="61">
        <f t="shared" ref="K37:K39" si="58">J37+I37+H37</f>
        <v>6</v>
      </c>
      <c r="L37" s="62">
        <v>1</v>
      </c>
      <c r="M37" s="61">
        <f t="shared" ref="M37:M39" si="59">L37*K37</f>
        <v>6</v>
      </c>
      <c r="N37" s="63">
        <f t="shared" ref="N37:N39" si="60">G37-E37+1</f>
        <v>1</v>
      </c>
      <c r="O37" s="61">
        <f t="shared" si="4"/>
        <v>6</v>
      </c>
      <c r="P37" s="64">
        <v>60</v>
      </c>
      <c r="Q37" s="64">
        <v>40</v>
      </c>
      <c r="R37" s="64">
        <v>15</v>
      </c>
      <c r="S37" s="64">
        <v>6</v>
      </c>
      <c r="T37" s="64">
        <v>7.2</v>
      </c>
      <c r="U37" s="65">
        <f t="shared" si="5"/>
        <v>6</v>
      </c>
      <c r="V37" s="65">
        <f t="shared" si="6"/>
        <v>7.2</v>
      </c>
      <c r="W37" s="66">
        <f t="shared" si="7"/>
        <v>0.036</v>
      </c>
    </row>
    <row r="38" ht="19.5" hidden="1" customHeight="1" spans="1:23">
      <c r="A38" s="57" t="s">
        <v>39</v>
      </c>
      <c r="B38" s="57">
        <v>1705504</v>
      </c>
      <c r="C38" s="58" t="s">
        <v>60</v>
      </c>
      <c r="D38" s="59" t="s">
        <v>46</v>
      </c>
      <c r="E38" s="67" t="s">
        <v>42</v>
      </c>
      <c r="F38" s="82" t="s">
        <v>43</v>
      </c>
      <c r="G38" s="67" t="s">
        <v>61</v>
      </c>
      <c r="H38" s="61">
        <v>2</v>
      </c>
      <c r="I38" s="61">
        <v>2</v>
      </c>
      <c r="J38" s="61">
        <v>2</v>
      </c>
      <c r="K38" s="61">
        <f t="shared" si="58"/>
        <v>6</v>
      </c>
      <c r="L38" s="62">
        <v>4</v>
      </c>
      <c r="M38" s="61">
        <f t="shared" si="59"/>
        <v>24</v>
      </c>
      <c r="N38" s="63">
        <f t="shared" si="60"/>
        <v>3</v>
      </c>
      <c r="O38" s="61">
        <f t="shared" ref="O38:O39" si="61">M38*N38</f>
        <v>72</v>
      </c>
      <c r="P38" s="64">
        <v>60</v>
      </c>
      <c r="Q38" s="64">
        <v>40</v>
      </c>
      <c r="R38" s="64">
        <v>28</v>
      </c>
      <c r="S38" s="64">
        <v>8.2</v>
      </c>
      <c r="T38" s="64">
        <v>9.5</v>
      </c>
      <c r="U38" s="65">
        <f t="shared" si="5"/>
        <v>24.6</v>
      </c>
      <c r="V38" s="65">
        <f t="shared" si="6"/>
        <v>28.5</v>
      </c>
      <c r="W38" s="66">
        <f t="shared" si="7"/>
        <v>0.2016</v>
      </c>
    </row>
    <row r="39" ht="19.5" hidden="1" customHeight="1" spans="1:23">
      <c r="A39" s="57" t="s">
        <v>39</v>
      </c>
      <c r="B39" s="57">
        <v>1705504</v>
      </c>
      <c r="C39" s="58" t="s">
        <v>60</v>
      </c>
      <c r="D39" s="59" t="s">
        <v>46</v>
      </c>
      <c r="E39" s="67" t="s">
        <v>44</v>
      </c>
      <c r="F39" s="82" t="s">
        <v>43</v>
      </c>
      <c r="G39" s="67" t="s">
        <v>44</v>
      </c>
      <c r="H39" s="61">
        <v>2</v>
      </c>
      <c r="I39" s="61">
        <v>2</v>
      </c>
      <c r="J39" s="61">
        <v>2</v>
      </c>
      <c r="K39" s="61">
        <f t="shared" si="58"/>
        <v>6</v>
      </c>
      <c r="L39" s="62">
        <v>3</v>
      </c>
      <c r="M39" s="61">
        <f t="shared" si="59"/>
        <v>18</v>
      </c>
      <c r="N39" s="63">
        <f t="shared" si="60"/>
        <v>1</v>
      </c>
      <c r="O39" s="61">
        <f t="shared" si="61"/>
        <v>18</v>
      </c>
      <c r="P39" s="64">
        <v>60</v>
      </c>
      <c r="Q39" s="64">
        <v>40</v>
      </c>
      <c r="R39" s="64">
        <v>28</v>
      </c>
      <c r="S39" s="64">
        <v>6.15</v>
      </c>
      <c r="T39" s="64">
        <v>7.35</v>
      </c>
      <c r="U39" s="65">
        <f t="shared" si="5"/>
        <v>6.15</v>
      </c>
      <c r="V39" s="65">
        <f t="shared" si="6"/>
        <v>7.35</v>
      </c>
      <c r="W39" s="66">
        <f t="shared" si="7"/>
        <v>0.0672</v>
      </c>
    </row>
    <row r="40" ht="19.5" hidden="1" customHeight="1" spans="1:23">
      <c r="A40" s="57" t="s">
        <v>39</v>
      </c>
      <c r="B40" s="57">
        <v>1705505</v>
      </c>
      <c r="C40" s="58" t="s">
        <v>62</v>
      </c>
      <c r="D40" s="59" t="s">
        <v>41</v>
      </c>
      <c r="E40" s="67" t="s">
        <v>42</v>
      </c>
      <c r="F40" s="82" t="s">
        <v>43</v>
      </c>
      <c r="G40" s="67" t="s">
        <v>61</v>
      </c>
      <c r="H40" s="61">
        <v>2</v>
      </c>
      <c r="I40" s="61">
        <v>2</v>
      </c>
      <c r="J40" s="61">
        <v>2</v>
      </c>
      <c r="K40" s="61">
        <f t="shared" ref="K40:K43" si="62">J40+I40+H40</f>
        <v>6</v>
      </c>
      <c r="L40" s="62">
        <v>4</v>
      </c>
      <c r="M40" s="61">
        <f t="shared" si="3"/>
        <v>24</v>
      </c>
      <c r="N40" s="63">
        <f t="shared" si="1"/>
        <v>3</v>
      </c>
      <c r="O40" s="61">
        <f t="shared" si="4"/>
        <v>72</v>
      </c>
      <c r="P40" s="64">
        <v>60</v>
      </c>
      <c r="Q40" s="64">
        <v>40</v>
      </c>
      <c r="R40" s="64">
        <v>28</v>
      </c>
      <c r="S40" s="64">
        <v>8</v>
      </c>
      <c r="T40" s="64">
        <v>9.2</v>
      </c>
      <c r="U40" s="65">
        <f t="shared" si="5"/>
        <v>24</v>
      </c>
      <c r="V40" s="65">
        <f t="shared" si="6"/>
        <v>27.6</v>
      </c>
      <c r="W40" s="66">
        <f t="shared" si="7"/>
        <v>0.2016</v>
      </c>
    </row>
    <row r="41" ht="19.5" hidden="1" customHeight="1" spans="1:23">
      <c r="A41" s="57" t="s">
        <v>39</v>
      </c>
      <c r="B41" s="57">
        <v>1705505</v>
      </c>
      <c r="C41" s="58" t="s">
        <v>62</v>
      </c>
      <c r="D41" s="59" t="s">
        <v>41</v>
      </c>
      <c r="E41" s="67" t="s">
        <v>44</v>
      </c>
      <c r="F41" s="60"/>
      <c r="G41" s="67" t="s">
        <v>44</v>
      </c>
      <c r="H41" s="61">
        <v>2</v>
      </c>
      <c r="I41" s="61">
        <v>2</v>
      </c>
      <c r="J41" s="61">
        <v>2</v>
      </c>
      <c r="K41" s="61">
        <f t="shared" ref="K41" si="63">J41+I41+H41</f>
        <v>6</v>
      </c>
      <c r="L41" s="62">
        <v>3</v>
      </c>
      <c r="M41" s="61">
        <f t="shared" ref="M41" si="64">L41*K41</f>
        <v>18</v>
      </c>
      <c r="N41" s="63">
        <f t="shared" ref="N41" si="65">G41-E41+1</f>
        <v>1</v>
      </c>
      <c r="O41" s="61">
        <f t="shared" ref="O41" si="66">M41*N41</f>
        <v>18</v>
      </c>
      <c r="P41" s="64">
        <v>60</v>
      </c>
      <c r="Q41" s="64">
        <v>40</v>
      </c>
      <c r="R41" s="64">
        <v>28</v>
      </c>
      <c r="S41" s="64">
        <v>6</v>
      </c>
      <c r="T41" s="64">
        <v>7.2</v>
      </c>
      <c r="U41" s="65">
        <f t="shared" si="5"/>
        <v>6</v>
      </c>
      <c r="V41" s="65">
        <f t="shared" si="6"/>
        <v>7.2</v>
      </c>
      <c r="W41" s="66">
        <f t="shared" si="7"/>
        <v>0.0672</v>
      </c>
    </row>
    <row r="42" ht="19.5" hidden="1" customHeight="1" spans="1:23">
      <c r="A42" s="57" t="s">
        <v>39</v>
      </c>
      <c r="B42" s="57">
        <v>1705505</v>
      </c>
      <c r="C42" s="58" t="s">
        <v>62</v>
      </c>
      <c r="D42" s="59" t="s">
        <v>46</v>
      </c>
      <c r="E42" s="67" t="s">
        <v>45</v>
      </c>
      <c r="F42" s="82" t="s">
        <v>43</v>
      </c>
      <c r="G42" s="67" t="s">
        <v>52</v>
      </c>
      <c r="H42" s="61">
        <v>2</v>
      </c>
      <c r="I42" s="61">
        <v>2</v>
      </c>
      <c r="J42" s="61">
        <v>2</v>
      </c>
      <c r="K42" s="61">
        <f t="shared" si="62"/>
        <v>6</v>
      </c>
      <c r="L42" s="62">
        <v>4</v>
      </c>
      <c r="M42" s="61">
        <f t="shared" ref="M42:M43" si="67">L42*K42</f>
        <v>24</v>
      </c>
      <c r="N42" s="63">
        <f t="shared" ref="N42:N43" si="68">G42-E42+1</f>
        <v>3</v>
      </c>
      <c r="O42" s="61">
        <f t="shared" si="4"/>
        <v>72</v>
      </c>
      <c r="P42" s="64">
        <v>60</v>
      </c>
      <c r="Q42" s="64">
        <v>40</v>
      </c>
      <c r="R42" s="64">
        <v>28</v>
      </c>
      <c r="S42" s="64">
        <v>8.2</v>
      </c>
      <c r="T42" s="64">
        <v>9.5</v>
      </c>
      <c r="U42" s="65">
        <f t="shared" si="5"/>
        <v>24.6</v>
      </c>
      <c r="V42" s="65">
        <f t="shared" si="6"/>
        <v>28.5</v>
      </c>
      <c r="W42" s="66">
        <f t="shared" si="7"/>
        <v>0.2016</v>
      </c>
    </row>
    <row r="43" ht="19.5" hidden="1" customHeight="1" spans="1:23">
      <c r="A43" s="57" t="s">
        <v>39</v>
      </c>
      <c r="B43" s="57">
        <v>1705505</v>
      </c>
      <c r="C43" s="58" t="s">
        <v>62</v>
      </c>
      <c r="D43" s="59" t="s">
        <v>46</v>
      </c>
      <c r="E43" s="67" t="s">
        <v>63</v>
      </c>
      <c r="F43" s="60"/>
      <c r="G43" s="67" t="s">
        <v>63</v>
      </c>
      <c r="H43" s="61">
        <v>2</v>
      </c>
      <c r="I43" s="61">
        <v>2</v>
      </c>
      <c r="J43" s="61">
        <v>2</v>
      </c>
      <c r="K43" s="61">
        <f t="shared" si="62"/>
        <v>6</v>
      </c>
      <c r="L43" s="62">
        <v>3</v>
      </c>
      <c r="M43" s="61">
        <f t="shared" si="67"/>
        <v>18</v>
      </c>
      <c r="N43" s="63">
        <f t="shared" si="68"/>
        <v>1</v>
      </c>
      <c r="O43" s="61">
        <f t="shared" si="4"/>
        <v>18</v>
      </c>
      <c r="P43" s="64">
        <v>60</v>
      </c>
      <c r="Q43" s="64">
        <v>40</v>
      </c>
      <c r="R43" s="64">
        <v>28</v>
      </c>
      <c r="S43" s="64">
        <v>6.15</v>
      </c>
      <c r="T43" s="64">
        <v>7.35</v>
      </c>
      <c r="U43" s="65">
        <f t="shared" si="5"/>
        <v>6.15</v>
      </c>
      <c r="V43" s="65">
        <f t="shared" si="6"/>
        <v>7.35</v>
      </c>
      <c r="W43" s="66">
        <f t="shared" si="7"/>
        <v>0.0672</v>
      </c>
    </row>
    <row r="44" ht="19.5" hidden="1" customHeight="1" spans="1:23">
      <c r="A44" s="57" t="s">
        <v>39</v>
      </c>
      <c r="B44" s="57">
        <v>1705506</v>
      </c>
      <c r="C44" s="58" t="s">
        <v>64</v>
      </c>
      <c r="D44" s="59" t="s">
        <v>41</v>
      </c>
      <c r="E44" s="67" t="s">
        <v>42</v>
      </c>
      <c r="F44" s="82" t="s">
        <v>43</v>
      </c>
      <c r="G44" s="67" t="s">
        <v>42</v>
      </c>
      <c r="H44" s="61">
        <v>2</v>
      </c>
      <c r="I44" s="61">
        <v>2</v>
      </c>
      <c r="J44" s="61">
        <v>2</v>
      </c>
      <c r="K44" s="61">
        <f t="shared" ref="K44" si="69">J44+I44+H44</f>
        <v>6</v>
      </c>
      <c r="L44" s="62">
        <v>4</v>
      </c>
      <c r="M44" s="61">
        <f t="shared" ref="M44" si="70">L44*K44</f>
        <v>24</v>
      </c>
      <c r="N44" s="63">
        <f t="shared" si="1"/>
        <v>1</v>
      </c>
      <c r="O44" s="61">
        <f t="shared" si="4"/>
        <v>24</v>
      </c>
      <c r="P44" s="64">
        <v>60</v>
      </c>
      <c r="Q44" s="64">
        <v>40</v>
      </c>
      <c r="R44" s="64">
        <v>28</v>
      </c>
      <c r="S44" s="64">
        <v>8</v>
      </c>
      <c r="T44" s="64">
        <v>9.2</v>
      </c>
      <c r="U44" s="65">
        <f t="shared" si="5"/>
        <v>8</v>
      </c>
      <c r="V44" s="65">
        <f t="shared" si="6"/>
        <v>9.2</v>
      </c>
      <c r="W44" s="66">
        <f t="shared" si="7"/>
        <v>0.0672</v>
      </c>
    </row>
    <row r="45" ht="19.5" hidden="1" customHeight="1" spans="1:23">
      <c r="A45" s="57" t="s">
        <v>39</v>
      </c>
      <c r="B45" s="57">
        <v>1705506</v>
      </c>
      <c r="C45" s="58" t="s">
        <v>64</v>
      </c>
      <c r="D45" s="59" t="s">
        <v>46</v>
      </c>
      <c r="E45" s="67" t="s">
        <v>56</v>
      </c>
      <c r="F45" s="82" t="s">
        <v>43</v>
      </c>
      <c r="G45" s="67" t="s">
        <v>56</v>
      </c>
      <c r="H45" s="61">
        <v>2</v>
      </c>
      <c r="I45" s="61">
        <v>2</v>
      </c>
      <c r="J45" s="61">
        <v>2</v>
      </c>
      <c r="K45" s="61">
        <f t="shared" ref="K45" si="71">J45+I45+H45</f>
        <v>6</v>
      </c>
      <c r="L45" s="62">
        <v>4</v>
      </c>
      <c r="M45" s="61">
        <f t="shared" ref="M45" si="72">L45*K45</f>
        <v>24</v>
      </c>
      <c r="N45" s="63">
        <f t="shared" ref="N45:N54" si="73">G45-E45+1</f>
        <v>1</v>
      </c>
      <c r="O45" s="61">
        <f t="shared" si="4"/>
        <v>24</v>
      </c>
      <c r="P45" s="64">
        <v>60</v>
      </c>
      <c r="Q45" s="64">
        <v>40</v>
      </c>
      <c r="R45" s="64">
        <v>28</v>
      </c>
      <c r="S45" s="64">
        <v>8.2</v>
      </c>
      <c r="T45" s="64">
        <v>9.5</v>
      </c>
      <c r="U45" s="65">
        <f t="shared" si="5"/>
        <v>8.2</v>
      </c>
      <c r="V45" s="65">
        <f t="shared" si="6"/>
        <v>9.5</v>
      </c>
      <c r="W45" s="66">
        <f t="shared" si="7"/>
        <v>0.0672</v>
      </c>
    </row>
    <row r="46" ht="19.5" hidden="1" customHeight="1" spans="1:23">
      <c r="A46" s="57" t="s">
        <v>39</v>
      </c>
      <c r="B46" s="57">
        <v>1705507</v>
      </c>
      <c r="C46" s="58" t="s">
        <v>65</v>
      </c>
      <c r="D46" s="59" t="s">
        <v>41</v>
      </c>
      <c r="E46" s="67" t="s">
        <v>42</v>
      </c>
      <c r="F46" s="82" t="s">
        <v>43</v>
      </c>
      <c r="G46" s="67" t="s">
        <v>61</v>
      </c>
      <c r="H46" s="61">
        <v>2</v>
      </c>
      <c r="I46" s="61">
        <v>2</v>
      </c>
      <c r="J46" s="61">
        <v>2</v>
      </c>
      <c r="K46" s="61">
        <f t="shared" ref="K46" si="74">J46+I46+H46</f>
        <v>6</v>
      </c>
      <c r="L46" s="62">
        <v>4</v>
      </c>
      <c r="M46" s="61">
        <f t="shared" si="3"/>
        <v>24</v>
      </c>
      <c r="N46" s="63">
        <f t="shared" si="73"/>
        <v>3</v>
      </c>
      <c r="O46" s="61">
        <f t="shared" si="4"/>
        <v>72</v>
      </c>
      <c r="P46" s="64">
        <v>60</v>
      </c>
      <c r="Q46" s="64">
        <v>40</v>
      </c>
      <c r="R46" s="64">
        <v>28</v>
      </c>
      <c r="S46" s="64">
        <v>8</v>
      </c>
      <c r="T46" s="64">
        <v>9.2</v>
      </c>
      <c r="U46" s="65">
        <f t="shared" si="5"/>
        <v>24</v>
      </c>
      <c r="V46" s="65">
        <f t="shared" si="6"/>
        <v>27.6</v>
      </c>
      <c r="W46" s="66">
        <f t="shared" si="7"/>
        <v>0.2016</v>
      </c>
    </row>
    <row r="47" ht="19.5" customHeight="1" spans="1:23">
      <c r="A47" s="57" t="s">
        <v>39</v>
      </c>
      <c r="B47" s="57">
        <v>1705507</v>
      </c>
      <c r="C47" s="58" t="s">
        <v>65</v>
      </c>
      <c r="D47" s="59" t="s">
        <v>41</v>
      </c>
      <c r="E47" s="67" t="s">
        <v>44</v>
      </c>
      <c r="F47" s="82" t="s">
        <v>43</v>
      </c>
      <c r="G47" s="67" t="s">
        <v>44</v>
      </c>
      <c r="H47" s="61">
        <v>2</v>
      </c>
      <c r="I47" s="61">
        <v>2</v>
      </c>
      <c r="J47" s="61">
        <v>2</v>
      </c>
      <c r="K47" s="61">
        <f t="shared" ref="K47:K48" si="75">J47+I47+H47</f>
        <v>6</v>
      </c>
      <c r="L47" s="62">
        <v>2</v>
      </c>
      <c r="M47" s="61">
        <f t="shared" ref="M47:M48" si="76">L47*K47</f>
        <v>12</v>
      </c>
      <c r="N47" s="63">
        <f t="shared" ref="N47:N48" si="77">G47-E47+1</f>
        <v>1</v>
      </c>
      <c r="O47" s="61">
        <f t="shared" ref="O47:O48" si="78">M47*N47</f>
        <v>12</v>
      </c>
      <c r="P47" s="64">
        <v>60</v>
      </c>
      <c r="Q47" s="64">
        <v>40</v>
      </c>
      <c r="R47" s="64">
        <v>15</v>
      </c>
      <c r="S47" s="64">
        <v>4</v>
      </c>
      <c r="T47" s="64">
        <v>4.9</v>
      </c>
      <c r="U47" s="65">
        <f t="shared" si="5"/>
        <v>4</v>
      </c>
      <c r="V47" s="65">
        <f t="shared" si="6"/>
        <v>4.9</v>
      </c>
      <c r="W47" s="66">
        <f t="shared" si="7"/>
        <v>0.036</v>
      </c>
    </row>
    <row r="48" ht="19.5" hidden="1" customHeight="1" spans="1:23">
      <c r="A48" s="57" t="s">
        <v>39</v>
      </c>
      <c r="B48" s="57">
        <v>1705507</v>
      </c>
      <c r="C48" s="58" t="s">
        <v>65</v>
      </c>
      <c r="D48" s="59" t="s">
        <v>46</v>
      </c>
      <c r="E48" s="67" t="s">
        <v>45</v>
      </c>
      <c r="F48" s="82" t="s">
        <v>43</v>
      </c>
      <c r="G48" s="67" t="s">
        <v>52</v>
      </c>
      <c r="H48" s="61">
        <v>2</v>
      </c>
      <c r="I48" s="61">
        <v>2</v>
      </c>
      <c r="J48" s="61">
        <v>2</v>
      </c>
      <c r="K48" s="61">
        <f t="shared" si="75"/>
        <v>6</v>
      </c>
      <c r="L48" s="62">
        <v>4</v>
      </c>
      <c r="M48" s="61">
        <f t="shared" si="76"/>
        <v>24</v>
      </c>
      <c r="N48" s="63">
        <f t="shared" si="77"/>
        <v>3</v>
      </c>
      <c r="O48" s="61">
        <f t="shared" si="78"/>
        <v>72</v>
      </c>
      <c r="P48" s="64">
        <v>60</v>
      </c>
      <c r="Q48" s="64">
        <v>40</v>
      </c>
      <c r="R48" s="64">
        <v>28</v>
      </c>
      <c r="S48" s="64">
        <v>8.2</v>
      </c>
      <c r="T48" s="64">
        <v>9.5</v>
      </c>
      <c r="U48" s="65">
        <f t="shared" si="5"/>
        <v>24.6</v>
      </c>
      <c r="V48" s="65">
        <f t="shared" si="6"/>
        <v>28.5</v>
      </c>
      <c r="W48" s="66">
        <f t="shared" si="7"/>
        <v>0.2016</v>
      </c>
    </row>
    <row r="49" ht="19.5" customHeight="1" spans="1:23">
      <c r="A49" s="57" t="s">
        <v>39</v>
      </c>
      <c r="B49" s="57">
        <v>1705507</v>
      </c>
      <c r="C49" s="58" t="s">
        <v>65</v>
      </c>
      <c r="D49" s="59" t="s">
        <v>46</v>
      </c>
      <c r="E49" s="67" t="s">
        <v>63</v>
      </c>
      <c r="F49" s="82" t="s">
        <v>43</v>
      </c>
      <c r="G49" s="67" t="s">
        <v>63</v>
      </c>
      <c r="H49" s="61">
        <v>2</v>
      </c>
      <c r="I49" s="61">
        <v>2</v>
      </c>
      <c r="J49" s="61">
        <v>2</v>
      </c>
      <c r="K49" s="61">
        <f t="shared" ref="K49:K51" si="79">J49+I49+H49</f>
        <v>6</v>
      </c>
      <c r="L49" s="62">
        <v>2</v>
      </c>
      <c r="M49" s="61">
        <f t="shared" ref="M49:M51" si="80">L49*K49</f>
        <v>12</v>
      </c>
      <c r="N49" s="63">
        <f t="shared" ref="N49" si="81">G49-E49+1</f>
        <v>1</v>
      </c>
      <c r="O49" s="61">
        <f t="shared" ref="O49" si="82">M49*N49</f>
        <v>12</v>
      </c>
      <c r="P49" s="64">
        <v>60</v>
      </c>
      <c r="Q49" s="64">
        <v>40</v>
      </c>
      <c r="R49" s="64">
        <v>15</v>
      </c>
      <c r="S49" s="64">
        <v>4.1</v>
      </c>
      <c r="T49" s="64">
        <v>5</v>
      </c>
      <c r="U49" s="65">
        <f t="shared" si="5"/>
        <v>4.1</v>
      </c>
      <c r="V49" s="65">
        <f t="shared" si="6"/>
        <v>5</v>
      </c>
      <c r="W49" s="66">
        <f t="shared" si="7"/>
        <v>0.036</v>
      </c>
    </row>
    <row r="50" ht="19.5" customHeight="1" spans="1:23">
      <c r="A50" s="57" t="s">
        <v>39</v>
      </c>
      <c r="B50" s="57">
        <v>1705508</v>
      </c>
      <c r="C50" s="58" t="s">
        <v>66</v>
      </c>
      <c r="D50" s="59" t="s">
        <v>41</v>
      </c>
      <c r="E50" s="59" t="s">
        <v>42</v>
      </c>
      <c r="F50" s="82" t="s">
        <v>43</v>
      </c>
      <c r="G50" s="59" t="s">
        <v>42</v>
      </c>
      <c r="H50" s="61">
        <v>2</v>
      </c>
      <c r="I50" s="61">
        <v>2</v>
      </c>
      <c r="J50" s="61">
        <v>2</v>
      </c>
      <c r="K50" s="61">
        <f t="shared" si="79"/>
        <v>6</v>
      </c>
      <c r="L50" s="62">
        <v>2</v>
      </c>
      <c r="M50" s="61">
        <f t="shared" si="80"/>
        <v>12</v>
      </c>
      <c r="N50" s="63">
        <f t="shared" si="73"/>
        <v>1</v>
      </c>
      <c r="O50" s="61">
        <f t="shared" si="4"/>
        <v>12</v>
      </c>
      <c r="P50" s="64">
        <v>60</v>
      </c>
      <c r="Q50" s="64">
        <v>40</v>
      </c>
      <c r="R50" s="64">
        <v>15</v>
      </c>
      <c r="S50" s="64">
        <v>4</v>
      </c>
      <c r="T50" s="64">
        <v>4.9</v>
      </c>
      <c r="U50" s="65">
        <f t="shared" si="5"/>
        <v>4</v>
      </c>
      <c r="V50" s="65">
        <f t="shared" si="6"/>
        <v>4.9</v>
      </c>
      <c r="W50" s="66">
        <f t="shared" si="7"/>
        <v>0.036</v>
      </c>
    </row>
    <row r="51" ht="19.5" customHeight="1" spans="1:23">
      <c r="A51" s="57" t="s">
        <v>39</v>
      </c>
      <c r="B51" s="57">
        <v>1705508</v>
      </c>
      <c r="C51" s="58" t="s">
        <v>66</v>
      </c>
      <c r="D51" s="59" t="s">
        <v>46</v>
      </c>
      <c r="E51" s="59" t="s">
        <v>56</v>
      </c>
      <c r="F51" s="82" t="s">
        <v>43</v>
      </c>
      <c r="G51" s="59" t="s">
        <v>56</v>
      </c>
      <c r="H51" s="61">
        <v>2</v>
      </c>
      <c r="I51" s="61">
        <v>2</v>
      </c>
      <c r="J51" s="61">
        <v>2</v>
      </c>
      <c r="K51" s="61">
        <f t="shared" si="79"/>
        <v>6</v>
      </c>
      <c r="L51" s="62">
        <v>2</v>
      </c>
      <c r="M51" s="61">
        <f t="shared" si="80"/>
        <v>12</v>
      </c>
      <c r="N51" s="63">
        <f t="shared" si="73"/>
        <v>1</v>
      </c>
      <c r="O51" s="61">
        <f t="shared" si="4"/>
        <v>12</v>
      </c>
      <c r="P51" s="64">
        <v>60</v>
      </c>
      <c r="Q51" s="64">
        <v>40</v>
      </c>
      <c r="R51" s="64">
        <v>15</v>
      </c>
      <c r="S51" s="64">
        <v>4.1</v>
      </c>
      <c r="T51" s="64">
        <v>5</v>
      </c>
      <c r="U51" s="65">
        <f t="shared" si="5"/>
        <v>4.1</v>
      </c>
      <c r="V51" s="65">
        <f t="shared" si="6"/>
        <v>5</v>
      </c>
      <c r="W51" s="66">
        <f t="shared" si="7"/>
        <v>0.036</v>
      </c>
    </row>
    <row r="52" ht="19.5" hidden="1" customHeight="1" spans="1:23">
      <c r="A52" s="57" t="s">
        <v>39</v>
      </c>
      <c r="B52" s="57">
        <v>1705509</v>
      </c>
      <c r="C52" s="58" t="s">
        <v>67</v>
      </c>
      <c r="D52" s="59" t="s">
        <v>41</v>
      </c>
      <c r="E52" s="67" t="s">
        <v>42</v>
      </c>
      <c r="F52" s="82" t="s">
        <v>43</v>
      </c>
      <c r="G52" s="67" t="s">
        <v>61</v>
      </c>
      <c r="H52" s="61">
        <v>2</v>
      </c>
      <c r="I52" s="61">
        <v>2</v>
      </c>
      <c r="J52" s="61">
        <v>2</v>
      </c>
      <c r="K52" s="61">
        <f t="shared" ref="K52" si="83">J52+I52+H52</f>
        <v>6</v>
      </c>
      <c r="L52" s="62">
        <v>3</v>
      </c>
      <c r="M52" s="61">
        <f t="shared" ref="M52:M58" si="84">L52*K52</f>
        <v>18</v>
      </c>
      <c r="N52" s="63">
        <f t="shared" ref="N52" si="85">G52-E52+1</f>
        <v>3</v>
      </c>
      <c r="O52" s="61">
        <f t="shared" si="4"/>
        <v>54</v>
      </c>
      <c r="P52" s="64">
        <v>60</v>
      </c>
      <c r="Q52" s="64">
        <v>40</v>
      </c>
      <c r="R52" s="64">
        <v>28</v>
      </c>
      <c r="S52" s="64">
        <v>6</v>
      </c>
      <c r="T52" s="64">
        <v>7.2</v>
      </c>
      <c r="U52" s="65">
        <f t="shared" si="5"/>
        <v>18</v>
      </c>
      <c r="V52" s="65">
        <f t="shared" si="6"/>
        <v>21.6</v>
      </c>
      <c r="W52" s="66">
        <f t="shared" si="7"/>
        <v>0.2016</v>
      </c>
    </row>
    <row r="53" ht="19.5" hidden="1" customHeight="1" spans="1:23">
      <c r="A53" s="57" t="s">
        <v>39</v>
      </c>
      <c r="B53" s="57">
        <v>1705509</v>
      </c>
      <c r="C53" s="58" t="s">
        <v>67</v>
      </c>
      <c r="D53" s="59" t="s">
        <v>46</v>
      </c>
      <c r="E53" s="67" t="s">
        <v>44</v>
      </c>
      <c r="F53" s="82" t="s">
        <v>43</v>
      </c>
      <c r="G53" s="67" t="s">
        <v>47</v>
      </c>
      <c r="H53" s="61">
        <v>2</v>
      </c>
      <c r="I53" s="61">
        <v>2</v>
      </c>
      <c r="J53" s="61">
        <v>2</v>
      </c>
      <c r="K53" s="61">
        <f t="shared" ref="K53:K60" si="86">J53+I53+H53</f>
        <v>6</v>
      </c>
      <c r="L53" s="62">
        <v>3</v>
      </c>
      <c r="M53" s="61">
        <f t="shared" si="84"/>
        <v>18</v>
      </c>
      <c r="N53" s="63">
        <f t="shared" si="73"/>
        <v>3</v>
      </c>
      <c r="O53" s="61">
        <f t="shared" si="4"/>
        <v>54</v>
      </c>
      <c r="P53" s="64">
        <v>60</v>
      </c>
      <c r="Q53" s="64">
        <v>40</v>
      </c>
      <c r="R53" s="64">
        <v>28</v>
      </c>
      <c r="S53" s="64">
        <v>4.1</v>
      </c>
      <c r="T53" s="64">
        <v>5</v>
      </c>
      <c r="U53" s="65">
        <f t="shared" si="5"/>
        <v>12.3</v>
      </c>
      <c r="V53" s="65">
        <f t="shared" si="6"/>
        <v>15</v>
      </c>
      <c r="W53" s="66">
        <f t="shared" si="7"/>
        <v>0.2016</v>
      </c>
    </row>
    <row r="54" ht="19.5" hidden="1" customHeight="1" spans="1:23">
      <c r="A54" s="57" t="s">
        <v>39</v>
      </c>
      <c r="B54" s="57">
        <v>1705510</v>
      </c>
      <c r="C54" s="58" t="s">
        <v>68</v>
      </c>
      <c r="D54" s="59" t="s">
        <v>41</v>
      </c>
      <c r="E54" s="67" t="s">
        <v>42</v>
      </c>
      <c r="F54" s="82" t="s">
        <v>43</v>
      </c>
      <c r="G54" s="67" t="s">
        <v>42</v>
      </c>
      <c r="H54" s="61">
        <v>2</v>
      </c>
      <c r="I54" s="61">
        <v>2</v>
      </c>
      <c r="J54" s="61">
        <v>2</v>
      </c>
      <c r="K54" s="61">
        <f t="shared" si="86"/>
        <v>6</v>
      </c>
      <c r="L54" s="62">
        <v>3</v>
      </c>
      <c r="M54" s="61">
        <f t="shared" si="84"/>
        <v>18</v>
      </c>
      <c r="N54" s="63">
        <f t="shared" si="73"/>
        <v>1</v>
      </c>
      <c r="O54" s="61">
        <f t="shared" ref="O54:O60" si="87">M54*N54</f>
        <v>18</v>
      </c>
      <c r="P54" s="64">
        <v>60</v>
      </c>
      <c r="Q54" s="64">
        <v>40</v>
      </c>
      <c r="R54" s="64">
        <v>28</v>
      </c>
      <c r="S54" s="64">
        <v>6</v>
      </c>
      <c r="T54" s="64">
        <v>7.2</v>
      </c>
      <c r="U54" s="65">
        <f t="shared" si="5"/>
        <v>6</v>
      </c>
      <c r="V54" s="65">
        <f t="shared" si="6"/>
        <v>7.2</v>
      </c>
      <c r="W54" s="66">
        <f t="shared" si="7"/>
        <v>0.0672</v>
      </c>
    </row>
    <row r="55" ht="19.5" customHeight="1" spans="1:23">
      <c r="A55" s="57" t="s">
        <v>39</v>
      </c>
      <c r="B55" s="57">
        <v>1705510</v>
      </c>
      <c r="C55" s="58" t="s">
        <v>68</v>
      </c>
      <c r="D55" s="59" t="s">
        <v>41</v>
      </c>
      <c r="E55" s="67" t="s">
        <v>56</v>
      </c>
      <c r="F55" s="60"/>
      <c r="G55" s="67" t="s">
        <v>56</v>
      </c>
      <c r="H55" s="61">
        <v>2</v>
      </c>
      <c r="I55" s="61">
        <v>2</v>
      </c>
      <c r="J55" s="61">
        <v>2</v>
      </c>
      <c r="K55" s="61">
        <f t="shared" ref="K55" si="88">J55+I55+H55</f>
        <v>6</v>
      </c>
      <c r="L55" s="62">
        <v>2</v>
      </c>
      <c r="M55" s="61">
        <f t="shared" ref="M55" si="89">L55*K55</f>
        <v>12</v>
      </c>
      <c r="N55" s="63">
        <f t="shared" ref="N55" si="90">G55-E55+1</f>
        <v>1</v>
      </c>
      <c r="O55" s="61">
        <f t="shared" ref="O55" si="91">M55*N55</f>
        <v>12</v>
      </c>
      <c r="P55" s="64">
        <v>60</v>
      </c>
      <c r="Q55" s="64">
        <v>40</v>
      </c>
      <c r="R55" s="64">
        <v>15</v>
      </c>
      <c r="S55" s="64">
        <v>4</v>
      </c>
      <c r="T55" s="64">
        <v>4.9</v>
      </c>
      <c r="U55" s="65">
        <f t="shared" ref="U55:U56" si="92">S55*N55</f>
        <v>4</v>
      </c>
      <c r="V55" s="65">
        <f t="shared" ref="V55:V56" si="93">T55*N55</f>
        <v>4.9</v>
      </c>
      <c r="W55" s="66">
        <f t="shared" ref="W55:W56" si="94">N55*P55*Q55*R55/1000000</f>
        <v>0.036</v>
      </c>
    </row>
    <row r="56" ht="19.5" hidden="1" customHeight="1" spans="1:23">
      <c r="A56" s="57" t="s">
        <v>39</v>
      </c>
      <c r="B56" s="57">
        <v>1705510</v>
      </c>
      <c r="C56" s="58" t="s">
        <v>68</v>
      </c>
      <c r="D56" s="59" t="s">
        <v>46</v>
      </c>
      <c r="E56" s="67" t="s">
        <v>61</v>
      </c>
      <c r="F56" s="82" t="s">
        <v>43</v>
      </c>
      <c r="G56" s="67" t="s">
        <v>61</v>
      </c>
      <c r="H56" s="61">
        <v>2</v>
      </c>
      <c r="I56" s="61">
        <v>2</v>
      </c>
      <c r="J56" s="61">
        <v>2</v>
      </c>
      <c r="K56" s="61">
        <f t="shared" si="86"/>
        <v>6</v>
      </c>
      <c r="L56" s="62">
        <v>3</v>
      </c>
      <c r="M56" s="61">
        <f t="shared" si="84"/>
        <v>18</v>
      </c>
      <c r="N56" s="63">
        <f t="shared" ref="N56:N61" si="95">G56-E56+1</f>
        <v>1</v>
      </c>
      <c r="O56" s="61">
        <f t="shared" si="87"/>
        <v>18</v>
      </c>
      <c r="P56" s="64">
        <v>60</v>
      </c>
      <c r="Q56" s="64">
        <v>40</v>
      </c>
      <c r="R56" s="64">
        <v>28</v>
      </c>
      <c r="S56" s="64">
        <v>4.1</v>
      </c>
      <c r="T56" s="64">
        <v>5</v>
      </c>
      <c r="U56" s="65">
        <f t="shared" si="92"/>
        <v>4.1</v>
      </c>
      <c r="V56" s="65">
        <f t="shared" si="93"/>
        <v>5</v>
      </c>
      <c r="W56" s="66">
        <f t="shared" si="94"/>
        <v>0.0672</v>
      </c>
    </row>
    <row r="57" ht="19.5" hidden="1" customHeight="1" spans="1:23">
      <c r="A57" s="57" t="s">
        <v>39</v>
      </c>
      <c r="B57" s="57">
        <v>1705511</v>
      </c>
      <c r="C57" s="58" t="s">
        <v>69</v>
      </c>
      <c r="D57" s="59" t="s">
        <v>41</v>
      </c>
      <c r="E57" s="67" t="s">
        <v>42</v>
      </c>
      <c r="F57" s="82" t="s">
        <v>43</v>
      </c>
      <c r="G57" s="67" t="s">
        <v>56</v>
      </c>
      <c r="H57" s="61">
        <v>2</v>
      </c>
      <c r="I57" s="61">
        <v>2</v>
      </c>
      <c r="J57" s="61">
        <v>2</v>
      </c>
      <c r="K57" s="61">
        <f t="shared" si="86"/>
        <v>6</v>
      </c>
      <c r="L57" s="62">
        <v>4</v>
      </c>
      <c r="M57" s="61">
        <f t="shared" si="84"/>
        <v>24</v>
      </c>
      <c r="N57" s="63">
        <f t="shared" si="95"/>
        <v>2</v>
      </c>
      <c r="O57" s="61">
        <f t="shared" si="87"/>
        <v>48</v>
      </c>
      <c r="P57" s="64">
        <v>60</v>
      </c>
      <c r="Q57" s="64">
        <v>40</v>
      </c>
      <c r="R57" s="64">
        <v>28</v>
      </c>
      <c r="S57" s="64">
        <v>8</v>
      </c>
      <c r="T57" s="64">
        <v>9.2</v>
      </c>
      <c r="U57" s="65">
        <f t="shared" si="5"/>
        <v>16</v>
      </c>
      <c r="V57" s="65">
        <f t="shared" si="6"/>
        <v>18.4</v>
      </c>
      <c r="W57" s="66">
        <f t="shared" si="7"/>
        <v>0.1344</v>
      </c>
    </row>
    <row r="58" ht="19.5" hidden="1" customHeight="1" spans="1:23">
      <c r="A58" s="57" t="s">
        <v>39</v>
      </c>
      <c r="B58" s="57">
        <v>1705511</v>
      </c>
      <c r="C58" s="58" t="s">
        <v>69</v>
      </c>
      <c r="D58" s="59" t="s">
        <v>46</v>
      </c>
      <c r="E58" s="67" t="s">
        <v>61</v>
      </c>
      <c r="F58" s="82" t="s">
        <v>43</v>
      </c>
      <c r="G58" s="67" t="s">
        <v>45</v>
      </c>
      <c r="H58" s="61">
        <v>2</v>
      </c>
      <c r="I58" s="61">
        <v>2</v>
      </c>
      <c r="J58" s="61">
        <v>2</v>
      </c>
      <c r="K58" s="61">
        <f t="shared" si="86"/>
        <v>6</v>
      </c>
      <c r="L58" s="62">
        <v>3</v>
      </c>
      <c r="M58" s="61">
        <f t="shared" si="84"/>
        <v>18</v>
      </c>
      <c r="N58" s="63">
        <f t="shared" si="95"/>
        <v>3</v>
      </c>
      <c r="O58" s="61">
        <f t="shared" si="87"/>
        <v>54</v>
      </c>
      <c r="P58" s="64">
        <v>60</v>
      </c>
      <c r="Q58" s="64">
        <v>40</v>
      </c>
      <c r="R58" s="64">
        <v>28</v>
      </c>
      <c r="S58" s="64">
        <v>6.15</v>
      </c>
      <c r="T58" s="64">
        <v>7.35</v>
      </c>
      <c r="U58" s="65">
        <f t="shared" si="5"/>
        <v>18.45</v>
      </c>
      <c r="V58" s="65">
        <f t="shared" si="6"/>
        <v>22.05</v>
      </c>
      <c r="W58" s="66">
        <f t="shared" si="7"/>
        <v>0.2016</v>
      </c>
    </row>
    <row r="59" ht="19.5" hidden="1" customHeight="1" spans="1:23">
      <c r="A59" s="57" t="s">
        <v>39</v>
      </c>
      <c r="B59" s="57">
        <v>1705512</v>
      </c>
      <c r="C59" s="58" t="s">
        <v>70</v>
      </c>
      <c r="D59" s="59" t="s">
        <v>41</v>
      </c>
      <c r="E59" s="67" t="s">
        <v>42</v>
      </c>
      <c r="F59" s="82" t="s">
        <v>43</v>
      </c>
      <c r="G59" s="67" t="s">
        <v>61</v>
      </c>
      <c r="H59" s="61">
        <v>2</v>
      </c>
      <c r="I59" s="61">
        <v>2</v>
      </c>
      <c r="J59" s="61">
        <v>2</v>
      </c>
      <c r="K59" s="61">
        <f t="shared" si="86"/>
        <v>6</v>
      </c>
      <c r="L59" s="62">
        <v>3</v>
      </c>
      <c r="M59" s="61">
        <f t="shared" ref="M59:M61" si="96">L59*K59</f>
        <v>18</v>
      </c>
      <c r="N59" s="63">
        <f t="shared" si="95"/>
        <v>3</v>
      </c>
      <c r="O59" s="61">
        <f t="shared" si="87"/>
        <v>54</v>
      </c>
      <c r="P59" s="64">
        <v>60</v>
      </c>
      <c r="Q59" s="64">
        <v>40</v>
      </c>
      <c r="R59" s="64">
        <v>28</v>
      </c>
      <c r="S59" s="64">
        <v>6</v>
      </c>
      <c r="T59" s="64">
        <v>7.2</v>
      </c>
      <c r="U59" s="65">
        <f t="shared" si="5"/>
        <v>18</v>
      </c>
      <c r="V59" s="65">
        <f t="shared" si="6"/>
        <v>21.6</v>
      </c>
      <c r="W59" s="66">
        <f t="shared" si="7"/>
        <v>0.2016</v>
      </c>
    </row>
    <row r="60" ht="19.5" hidden="1" customHeight="1" spans="1:23">
      <c r="A60" s="57" t="s">
        <v>39</v>
      </c>
      <c r="B60" s="57">
        <v>1705512</v>
      </c>
      <c r="C60" s="58" t="s">
        <v>70</v>
      </c>
      <c r="D60" s="59" t="s">
        <v>46</v>
      </c>
      <c r="E60" s="67" t="s">
        <v>44</v>
      </c>
      <c r="F60" s="82" t="s">
        <v>43</v>
      </c>
      <c r="G60" s="67" t="s">
        <v>47</v>
      </c>
      <c r="H60" s="61">
        <v>2</v>
      </c>
      <c r="I60" s="61">
        <v>2</v>
      </c>
      <c r="J60" s="61">
        <v>2</v>
      </c>
      <c r="K60" s="61">
        <f t="shared" si="86"/>
        <v>6</v>
      </c>
      <c r="L60" s="62">
        <v>3</v>
      </c>
      <c r="M60" s="61">
        <f t="shared" si="96"/>
        <v>18</v>
      </c>
      <c r="N60" s="63">
        <f t="shared" si="95"/>
        <v>3</v>
      </c>
      <c r="O60" s="61">
        <f t="shared" si="87"/>
        <v>54</v>
      </c>
      <c r="P60" s="64">
        <v>60</v>
      </c>
      <c r="Q60" s="64">
        <v>40</v>
      </c>
      <c r="R60" s="64">
        <v>28</v>
      </c>
      <c r="S60" s="64">
        <v>6.15</v>
      </c>
      <c r="T60" s="64">
        <v>7.35</v>
      </c>
      <c r="U60" s="65">
        <f t="shared" si="5"/>
        <v>18.45</v>
      </c>
      <c r="V60" s="65">
        <f t="shared" si="6"/>
        <v>22.05</v>
      </c>
      <c r="W60" s="66">
        <f t="shared" si="7"/>
        <v>0.2016</v>
      </c>
    </row>
    <row r="61" ht="19.5" hidden="1" customHeight="1" spans="1:23">
      <c r="A61" s="57" t="s">
        <v>39</v>
      </c>
      <c r="B61" s="57">
        <v>1705513</v>
      </c>
      <c r="C61" s="58" t="s">
        <v>71</v>
      </c>
      <c r="D61" s="59" t="s">
        <v>41</v>
      </c>
      <c r="E61" s="67" t="s">
        <v>42</v>
      </c>
      <c r="F61" s="82" t="s">
        <v>43</v>
      </c>
      <c r="G61" s="67" t="s">
        <v>42</v>
      </c>
      <c r="H61" s="61">
        <v>2</v>
      </c>
      <c r="I61" s="61">
        <v>2</v>
      </c>
      <c r="J61" s="61">
        <v>2</v>
      </c>
      <c r="K61" s="61">
        <f t="shared" ref="K61:K64" si="97">J61+I61+H61</f>
        <v>6</v>
      </c>
      <c r="L61" s="62">
        <v>3</v>
      </c>
      <c r="M61" s="61">
        <f t="shared" si="96"/>
        <v>18</v>
      </c>
      <c r="N61" s="63">
        <f t="shared" si="95"/>
        <v>1</v>
      </c>
      <c r="O61" s="61">
        <f t="shared" ref="O61" si="98">M61*N61</f>
        <v>18</v>
      </c>
      <c r="P61" s="64">
        <v>60</v>
      </c>
      <c r="Q61" s="64">
        <v>40</v>
      </c>
      <c r="R61" s="64">
        <v>28</v>
      </c>
      <c r="S61" s="64">
        <v>6</v>
      </c>
      <c r="T61" s="64">
        <v>7.2</v>
      </c>
      <c r="U61" s="65">
        <f t="shared" si="5"/>
        <v>6</v>
      </c>
      <c r="V61" s="65">
        <f t="shared" si="6"/>
        <v>7.2</v>
      </c>
      <c r="W61" s="66">
        <f t="shared" si="7"/>
        <v>0.0672</v>
      </c>
    </row>
    <row r="62" ht="19.5" customHeight="1" spans="1:23">
      <c r="A62" s="57" t="s">
        <v>39</v>
      </c>
      <c r="B62" s="57">
        <v>1705513</v>
      </c>
      <c r="C62" s="58" t="s">
        <v>71</v>
      </c>
      <c r="D62" s="59" t="s">
        <v>41</v>
      </c>
      <c r="E62" s="67" t="s">
        <v>56</v>
      </c>
      <c r="F62" s="60"/>
      <c r="G62" s="67" t="s">
        <v>56</v>
      </c>
      <c r="H62" s="61">
        <v>2</v>
      </c>
      <c r="I62" s="61">
        <v>2</v>
      </c>
      <c r="J62" s="61">
        <v>2</v>
      </c>
      <c r="K62" s="61">
        <f t="shared" ref="K62" si="99">J62+I62+H62</f>
        <v>6</v>
      </c>
      <c r="L62" s="62">
        <v>2</v>
      </c>
      <c r="M62" s="61">
        <f t="shared" ref="M62" si="100">L62*K62</f>
        <v>12</v>
      </c>
      <c r="N62" s="63">
        <f t="shared" ref="N62" si="101">G62-E62+1</f>
        <v>1</v>
      </c>
      <c r="O62" s="61">
        <f t="shared" ref="O62" si="102">M62*N62</f>
        <v>12</v>
      </c>
      <c r="P62" s="64">
        <v>60</v>
      </c>
      <c r="Q62" s="64">
        <v>40</v>
      </c>
      <c r="R62" s="64">
        <v>15</v>
      </c>
      <c r="S62" s="64">
        <v>4</v>
      </c>
      <c r="T62" s="64">
        <v>4.9</v>
      </c>
      <c r="U62" s="65">
        <f t="shared" ref="U62:U63" si="103">S62*N62</f>
        <v>4</v>
      </c>
      <c r="V62" s="65">
        <f t="shared" ref="V62:V63" si="104">T62*N62</f>
        <v>4.9</v>
      </c>
      <c r="W62" s="66">
        <f t="shared" ref="W62:W63" si="105">N62*P62*Q62*R62/1000000</f>
        <v>0.036</v>
      </c>
    </row>
    <row r="63" ht="19.5" hidden="1" customHeight="1" spans="1:23">
      <c r="A63" s="57" t="s">
        <v>39</v>
      </c>
      <c r="B63" s="57">
        <v>1705513</v>
      </c>
      <c r="C63" s="58" t="s">
        <v>71</v>
      </c>
      <c r="D63" s="59" t="s">
        <v>46</v>
      </c>
      <c r="E63" s="67" t="s">
        <v>61</v>
      </c>
      <c r="F63" s="82" t="s">
        <v>43</v>
      </c>
      <c r="G63" s="67" t="s">
        <v>61</v>
      </c>
      <c r="H63" s="61">
        <v>2</v>
      </c>
      <c r="I63" s="61">
        <v>2</v>
      </c>
      <c r="J63" s="61">
        <v>2</v>
      </c>
      <c r="K63" s="61">
        <f t="shared" si="97"/>
        <v>6</v>
      </c>
      <c r="L63" s="62">
        <v>3</v>
      </c>
      <c r="M63" s="61">
        <f t="shared" ref="M63:M64" si="106">L63*K63</f>
        <v>18</v>
      </c>
      <c r="N63" s="63">
        <f t="shared" ref="N63:N64" si="107">G63-E63+1</f>
        <v>1</v>
      </c>
      <c r="O63" s="61">
        <f t="shared" ref="O63:O64" si="108">M63*N63</f>
        <v>18</v>
      </c>
      <c r="P63" s="64">
        <v>60</v>
      </c>
      <c r="Q63" s="64">
        <v>40</v>
      </c>
      <c r="R63" s="64">
        <v>28</v>
      </c>
      <c r="S63" s="64">
        <v>6.15</v>
      </c>
      <c r="T63" s="64">
        <v>7.35</v>
      </c>
      <c r="U63" s="65">
        <f t="shared" si="103"/>
        <v>6.15</v>
      </c>
      <c r="V63" s="65">
        <f t="shared" si="104"/>
        <v>7.35</v>
      </c>
      <c r="W63" s="66">
        <f t="shared" si="105"/>
        <v>0.0672</v>
      </c>
    </row>
    <row r="64" ht="19.5" customHeight="1" spans="1:23">
      <c r="A64" s="57" t="s">
        <v>39</v>
      </c>
      <c r="B64" s="57">
        <v>1705513</v>
      </c>
      <c r="C64" s="58" t="s">
        <v>71</v>
      </c>
      <c r="D64" s="59" t="s">
        <v>46</v>
      </c>
      <c r="E64" s="67" t="s">
        <v>44</v>
      </c>
      <c r="F64" s="82" t="s">
        <v>43</v>
      </c>
      <c r="G64" s="67" t="s">
        <v>44</v>
      </c>
      <c r="H64" s="61">
        <v>2</v>
      </c>
      <c r="I64" s="61">
        <v>2</v>
      </c>
      <c r="J64" s="61">
        <v>2</v>
      </c>
      <c r="K64" s="61">
        <f t="shared" si="97"/>
        <v>6</v>
      </c>
      <c r="L64" s="62">
        <v>2</v>
      </c>
      <c r="M64" s="61">
        <f t="shared" si="106"/>
        <v>12</v>
      </c>
      <c r="N64" s="63">
        <f t="shared" si="107"/>
        <v>1</v>
      </c>
      <c r="O64" s="61">
        <f t="shared" si="108"/>
        <v>12</v>
      </c>
      <c r="P64" s="64">
        <v>60</v>
      </c>
      <c r="Q64" s="64">
        <v>40</v>
      </c>
      <c r="R64" s="64">
        <v>15</v>
      </c>
      <c r="S64" s="64">
        <v>4.1</v>
      </c>
      <c r="T64" s="64">
        <v>5</v>
      </c>
      <c r="U64" s="65">
        <f t="shared" ref="U64" si="109">S64*N64</f>
        <v>4.1</v>
      </c>
      <c r="V64" s="65">
        <f t="shared" ref="V64" si="110">T64*N64</f>
        <v>5</v>
      </c>
      <c r="W64" s="66">
        <f t="shared" ref="W64" si="111">N64*P64*Q64*R64/1000000</f>
        <v>0.036</v>
      </c>
    </row>
    <row r="65" s="1" customFormat="1" ht="18" customHeight="1" spans="1:23">
      <c r="A65" s="59"/>
      <c r="B65" s="68"/>
      <c r="C65" s="58"/>
      <c r="D65" s="64"/>
      <c r="E65" s="64"/>
      <c r="F65" s="64"/>
      <c r="G65" s="69"/>
      <c r="H65" s="69"/>
      <c r="I65" s="69"/>
      <c r="J65" s="69"/>
      <c r="K65" s="69"/>
      <c r="L65" s="69"/>
      <c r="M65" s="69"/>
      <c r="N65" s="70">
        <f>SUM(N14:N64)</f>
        <v>100</v>
      </c>
      <c r="O65" s="71">
        <f>SUM(O14:O64)</f>
        <v>2004</v>
      </c>
      <c r="P65" s="64"/>
      <c r="Q65" s="64"/>
      <c r="R65" s="64"/>
      <c r="S65" s="64"/>
      <c r="T65" s="64"/>
      <c r="U65" s="65">
        <f>SUM(U14:U64)</f>
        <v>670.15</v>
      </c>
      <c r="V65" s="65">
        <f>SUM(V14:V64)</f>
        <v>785.35</v>
      </c>
      <c r="W65" s="65">
        <f>SUM(W14:W64)</f>
        <v>6.0648</v>
      </c>
    </row>
    <row r="66" ht="14.75"/>
    <row r="67" ht="15.6" customHeight="1" spans="1:23">
      <c r="A67" s="72" t="s">
        <v>72</v>
      </c>
      <c r="B67" s="73"/>
      <c r="C67" s="74">
        <f>O65</f>
        <v>2004</v>
      </c>
      <c r="D67" s="73" t="s">
        <v>73</v>
      </c>
    </row>
    <row r="68" ht="15.5" spans="1:23">
      <c r="A68" s="75" t="s">
        <v>74</v>
      </c>
      <c r="B68" s="76"/>
      <c r="C68" s="77">
        <f>N65</f>
        <v>100</v>
      </c>
      <c r="D68" s="76" t="s">
        <v>75</v>
      </c>
    </row>
    <row r="69" ht="15.5" spans="1:23">
      <c r="A69" s="75" t="s">
        <v>76</v>
      </c>
      <c r="B69" s="76"/>
      <c r="C69" s="78">
        <f>U65</f>
        <v>670.15</v>
      </c>
      <c r="D69" s="76" t="s">
        <v>77</v>
      </c>
    </row>
    <row r="70" ht="15.5" spans="1:23">
      <c r="A70" s="75" t="s">
        <v>78</v>
      </c>
      <c r="B70" s="76"/>
      <c r="C70" s="78">
        <f>V65</f>
        <v>785.35</v>
      </c>
      <c r="D70" s="76" t="s">
        <v>77</v>
      </c>
    </row>
    <row r="71" ht="16.25" spans="1:23">
      <c r="A71" s="79" t="s">
        <v>79</v>
      </c>
      <c r="B71" s="80"/>
      <c r="C71" s="81">
        <f>W65</f>
        <v>6.0648</v>
      </c>
      <c r="D71" s="80" t="s">
        <v>80</v>
      </c>
    </row>
  </sheetData>
  <protectedRanges>
    <protectedRange sqref="B4:B9" name="EXPORTER"/>
    <protectedRange sqref="D7:D9" name="Detail"/>
    <protectedRange sqref="C67:C71" name="partie5"/>
    <protectedRange sqref="Y13:Y21 X13:X65 Y24:Y65 Z13:XFD65" name="Plage5"/>
    <protectedRange sqref="D14:D64" name="Plage5_2_1"/>
    <protectedRange sqref="A14:C14 B15:C64 A15:A65" name="Plage5_2_3"/>
    <protectedRange sqref="E14:E35 G14:G35 E50:E51 G50:G51" name="Plage5_2_4"/>
    <protectedRange sqref="H14:L64" name="Plage5_2_5"/>
    <protectedRange sqref="M14:M64" name="Plage5_2_6"/>
    <protectedRange sqref="N14:N64" name="Plage5_2_7"/>
    <protectedRange sqref="O18:O38 O40 O42 O44:O64" name="Plage5_2_9"/>
  </protectedRanges>
  <autoFilter xmlns:etc="http://www.wps.cn/officeDocument/2017/etCustomData" ref="A13:W65" etc:filterBottomFollowUsedRange="0">
    <filterColumn colId="17">
      <filters blank="1">
        <filter val="15"/>
      </filters>
    </filterColumn>
    <extLst/>
  </autoFilter>
  <mergeCells count="22">
    <mergeCell ref="A1:W1"/>
    <mergeCell ref="A3:B3"/>
    <mergeCell ref="D7:E7"/>
    <mergeCell ref="D8:E8"/>
    <mergeCell ref="D9:E9"/>
    <mergeCell ref="H12:J12"/>
    <mergeCell ref="A12:A13"/>
    <mergeCell ref="B12:B13"/>
    <mergeCell ref="C12:C13"/>
    <mergeCell ref="D12:D13"/>
    <mergeCell ref="K12:K13"/>
    <mergeCell ref="L12:L13"/>
    <mergeCell ref="M12:M13"/>
    <mergeCell ref="N12:N13"/>
    <mergeCell ref="O12:O13"/>
    <mergeCell ref="S12:S13"/>
    <mergeCell ref="T12:T13"/>
    <mergeCell ref="U12:U13"/>
    <mergeCell ref="V12:V13"/>
    <mergeCell ref="W12:W13"/>
    <mergeCell ref="E12:G13"/>
    <mergeCell ref="P12:R13"/>
  </mergeCells>
  <printOptions horizontalCentered="1"/>
  <pageMargins left="0.0393700787401575" right="0.0393700787401575" top="0.15748031496063" bottom="0.15748031496063" header="0.118110236220472" footer="0.118110236220472"/>
  <pageSetup paperSize="9" scale="6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>
    <arrUserId title="EXPORTER" rangeCreator="" othersAccessPermission="edit"/>
    <arrUserId title="Detail" rangeCreator="" othersAccessPermission="edit"/>
    <arrUserId title="partie5" rangeCreator="" othersAccessPermission="edit"/>
    <arrUserId title="Plage5" rangeCreator="" othersAccessPermission="edit"/>
    <arrUserId title="Plage5_2_1" rangeCreator="" othersAccessPermission="edit"/>
    <arrUserId title="Plage5_2_3" rangeCreator="" othersAccessPermission="edit"/>
    <arrUserId title="Plage5_2_4" rangeCreator="" othersAccessPermission="edit"/>
    <arrUserId title="Plage5_2_5" rangeCreator="" othersAccessPermission="edit"/>
    <arrUserId title="Plage5_2_6" rangeCreator="" othersAccessPermission="edit"/>
    <arrUserId title="Plage5_2_7" rangeCreator="" othersAccessPermission="edit"/>
    <arrUserId title="Plage5_2_9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 LIST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Pierre-Jean RUSTE</dc:creator>
  <cp:lastModifiedBy>平常心A</cp:lastModifiedBy>
  <dcterms:created xsi:type="dcterms:W3CDTF">2022-08-03T16:57:00Z</dcterms:created>
  <cp:lastPrinted>2025-12-12T03:07:00Z</cp:lastPrinted>
  <dcterms:modified xsi:type="dcterms:W3CDTF">2025-12-13T03:58:12Z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0841F88643F64AA3BBC3AC3FDE3C770B_12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