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10.22.17.103\9.土耳其 Defacto\2.AW24大货资料\1.大货资料\73.G5103AX\8.出运\"/>
    </mc:Choice>
  </mc:AlternateContent>
  <bookViews>
    <workbookView xWindow="14400" yWindow="0" windowWidth="14325" windowHeight="15600"/>
  </bookViews>
  <sheets>
    <sheet name="1" sheetId="1" r:id="rId1"/>
  </sheets>
  <definedNames>
    <definedName name="_xlnm._FilterDatabase" localSheetId="0" hidden="1">'1'!$A$3:$Y$39</definedName>
    <definedName name="_xlnm.Print_Area" localSheetId="0">'1'!$A$1:$Z$39</definedName>
  </definedNames>
  <calcPr calcId="162913"/>
</workbook>
</file>

<file path=xl/calcChain.xml><?xml version="1.0" encoding="utf-8"?>
<calcChain xmlns="http://schemas.openxmlformats.org/spreadsheetml/2006/main">
  <c r="V16" i="1" l="1"/>
  <c r="X16" i="1" s="1"/>
  <c r="W16" i="1" s="1"/>
  <c r="P16" i="1"/>
  <c r="L16" i="1"/>
  <c r="Q16" i="1" s="1"/>
  <c r="V14" i="1"/>
  <c r="X14" i="1" s="1"/>
  <c r="W14" i="1" s="1"/>
  <c r="P14" i="1"/>
  <c r="L14" i="1"/>
  <c r="Q14" i="1" s="1"/>
  <c r="V24" i="1"/>
  <c r="X24" i="1" s="1"/>
  <c r="W24" i="1" s="1"/>
  <c r="P24" i="1"/>
  <c r="L24" i="1"/>
  <c r="Q24" i="1" s="1"/>
  <c r="V26" i="1"/>
  <c r="X26" i="1" s="1"/>
  <c r="W26" i="1" s="1"/>
  <c r="P26" i="1"/>
  <c r="L26" i="1"/>
  <c r="Q26" i="1" s="1"/>
  <c r="V22" i="1" l="1"/>
  <c r="X22" i="1" s="1"/>
  <c r="W22" i="1" s="1"/>
  <c r="P22" i="1"/>
  <c r="L22" i="1"/>
  <c r="Q22" i="1" s="1"/>
  <c r="V21" i="1"/>
  <c r="X21" i="1" s="1"/>
  <c r="W21" i="1" s="1"/>
  <c r="P21" i="1"/>
  <c r="L21" i="1"/>
  <c r="Q21" i="1" s="1"/>
  <c r="V20" i="1"/>
  <c r="X20" i="1" s="1"/>
  <c r="W20" i="1" s="1"/>
  <c r="P20" i="1"/>
  <c r="L20" i="1"/>
  <c r="Q20" i="1" s="1"/>
  <c r="V19" i="1"/>
  <c r="X19" i="1" s="1"/>
  <c r="W19" i="1" s="1"/>
  <c r="P19" i="1"/>
  <c r="L19" i="1"/>
  <c r="Q19" i="1" s="1"/>
  <c r="V18" i="1"/>
  <c r="X18" i="1" s="1"/>
  <c r="W18" i="1" s="1"/>
  <c r="P18" i="1"/>
  <c r="L18" i="1"/>
  <c r="Q18" i="1" s="1"/>
  <c r="V17" i="1"/>
  <c r="X17" i="1" s="1"/>
  <c r="W17" i="1" s="1"/>
  <c r="P17" i="1"/>
  <c r="L17" i="1"/>
  <c r="Q17" i="1" s="1"/>
  <c r="V15" i="1"/>
  <c r="X15" i="1" s="1"/>
  <c r="W15" i="1" s="1"/>
  <c r="P15" i="1"/>
  <c r="L15" i="1"/>
  <c r="Q15" i="1" s="1"/>
  <c r="V13" i="1"/>
  <c r="X13" i="1" s="1"/>
  <c r="W13" i="1" s="1"/>
  <c r="P13" i="1"/>
  <c r="L13" i="1"/>
  <c r="Q13" i="1" s="1"/>
  <c r="V12" i="1"/>
  <c r="X12" i="1" s="1"/>
  <c r="W12" i="1" s="1"/>
  <c r="P12" i="1"/>
  <c r="L12" i="1"/>
  <c r="Q12" i="1" s="1"/>
  <c r="V11" i="1"/>
  <c r="X11" i="1" s="1"/>
  <c r="W11" i="1" s="1"/>
  <c r="P11" i="1"/>
  <c r="L11" i="1"/>
  <c r="Q11" i="1" s="1"/>
  <c r="V10" i="1"/>
  <c r="X10" i="1" s="1"/>
  <c r="W10" i="1" s="1"/>
  <c r="P10" i="1"/>
  <c r="L10" i="1"/>
  <c r="Q10" i="1" s="1"/>
  <c r="V9" i="1"/>
  <c r="X9" i="1" s="1"/>
  <c r="W9" i="1" s="1"/>
  <c r="P9" i="1"/>
  <c r="L9" i="1"/>
  <c r="Q9" i="1" s="1"/>
  <c r="V8" i="1"/>
  <c r="X8" i="1" s="1"/>
  <c r="W8" i="1" s="1"/>
  <c r="P8" i="1"/>
  <c r="L8" i="1"/>
  <c r="Q8" i="1" s="1"/>
  <c r="V7" i="1"/>
  <c r="X7" i="1" s="1"/>
  <c r="W7" i="1" s="1"/>
  <c r="P7" i="1"/>
  <c r="L7" i="1"/>
  <c r="Q7" i="1" s="1"/>
  <c r="V6" i="1"/>
  <c r="X6" i="1" s="1"/>
  <c r="W6" i="1" s="1"/>
  <c r="P6" i="1"/>
  <c r="L6" i="1"/>
  <c r="Q6" i="1" s="1"/>
  <c r="V5" i="1"/>
  <c r="X5" i="1" s="1"/>
  <c r="W5" i="1" s="1"/>
  <c r="P5" i="1"/>
  <c r="L5" i="1"/>
  <c r="Q5" i="1" s="1"/>
  <c r="V4" i="1"/>
  <c r="X4" i="1" s="1"/>
  <c r="W4" i="1" s="1"/>
  <c r="P4" i="1"/>
  <c r="L4" i="1"/>
  <c r="Q4" i="1" s="1"/>
  <c r="V35" i="1" l="1"/>
  <c r="X35" i="1" s="1"/>
  <c r="W35" i="1" s="1"/>
  <c r="P35" i="1"/>
  <c r="L35" i="1"/>
  <c r="Q35" i="1" s="1"/>
  <c r="V31" i="1"/>
  <c r="X31" i="1" s="1"/>
  <c r="W31" i="1" s="1"/>
  <c r="P31" i="1"/>
  <c r="L31" i="1"/>
  <c r="Q31" i="1" s="1"/>
  <c r="X25" i="1"/>
  <c r="X27" i="1"/>
  <c r="V25" i="1"/>
  <c r="V27" i="1"/>
  <c r="V28" i="1"/>
  <c r="X28" i="1" s="1"/>
  <c r="V29" i="1"/>
  <c r="X29" i="1" s="1"/>
  <c r="V30" i="1"/>
  <c r="X30" i="1" s="1"/>
  <c r="V32" i="1"/>
  <c r="X32" i="1" s="1"/>
  <c r="V33" i="1"/>
  <c r="X33" i="1" s="1"/>
  <c r="V34" i="1"/>
  <c r="X34" i="1" s="1"/>
  <c r="V36" i="1"/>
  <c r="X36" i="1" s="1"/>
  <c r="V37" i="1"/>
  <c r="X37" i="1" s="1"/>
  <c r="V23" i="1"/>
  <c r="W25" i="1" l="1"/>
  <c r="W27" i="1"/>
  <c r="W28" i="1"/>
  <c r="W29" i="1"/>
  <c r="W30" i="1"/>
  <c r="W32" i="1"/>
  <c r="W33" i="1"/>
  <c r="W34" i="1"/>
  <c r="W36" i="1"/>
  <c r="W37" i="1"/>
  <c r="X23" i="1"/>
  <c r="W23" i="1" s="1"/>
  <c r="P30" i="1" l="1"/>
  <c r="L30" i="1"/>
  <c r="Q30" i="1" s="1"/>
  <c r="P36" i="1"/>
  <c r="L36" i="1"/>
  <c r="Q36" i="1" s="1"/>
  <c r="P25" i="1"/>
  <c r="P27" i="1"/>
  <c r="P28" i="1"/>
  <c r="P29" i="1"/>
  <c r="P32" i="1"/>
  <c r="P33" i="1"/>
  <c r="P34" i="1"/>
  <c r="P37" i="1"/>
  <c r="L32" i="1"/>
  <c r="Q32" i="1" s="1"/>
  <c r="L28" i="1"/>
  <c r="Q28" i="1" s="1"/>
  <c r="P23" i="1"/>
  <c r="L23" i="1"/>
  <c r="Q23" i="1" s="1"/>
  <c r="L37" i="1" l="1"/>
  <c r="Q37" i="1" s="1"/>
  <c r="L29" i="1"/>
  <c r="Q29" i="1" s="1"/>
  <c r="L25" i="1"/>
  <c r="Q25" i="1" s="1"/>
  <c r="L33" i="1"/>
  <c r="Q33" i="1" s="1"/>
  <c r="L34" i="1"/>
  <c r="Q34" i="1" s="1"/>
  <c r="L27" i="1"/>
  <c r="Q27" i="1" s="1"/>
  <c r="Q38" i="1" s="1"/>
</calcChain>
</file>

<file path=xl/sharedStrings.xml><?xml version="1.0" encoding="utf-8"?>
<sst xmlns="http://schemas.openxmlformats.org/spreadsheetml/2006/main" count="164" uniqueCount="48">
  <si>
    <t>款号</t>
  </si>
  <si>
    <t>订单号</t>
  </si>
  <si>
    <t>目的地</t>
  </si>
  <si>
    <t>颜色</t>
  </si>
  <si>
    <t>配比总数</t>
  </si>
  <si>
    <t>尺码配比</t>
  </si>
  <si>
    <t>每配比件数</t>
  </si>
  <si>
    <t>每箱配比数</t>
  </si>
  <si>
    <t>每箱件数</t>
  </si>
  <si>
    <t>箱数</t>
  </si>
  <si>
    <t>箱号</t>
  </si>
  <si>
    <t>总件数</t>
  </si>
  <si>
    <t>长</t>
  </si>
  <si>
    <t>宽</t>
  </si>
  <si>
    <t>高</t>
  </si>
  <si>
    <t>配比重量</t>
  </si>
  <si>
    <t>每箱毛重</t>
  </si>
  <si>
    <t>每箱净重</t>
  </si>
  <si>
    <t>交期</t>
  </si>
  <si>
    <t>空箱重量</t>
  </si>
  <si>
    <t>GEORGIA</t>
  </si>
  <si>
    <t>_</t>
  </si>
  <si>
    <t>MACEDONIA</t>
  </si>
  <si>
    <t>UZBEKISTAN</t>
  </si>
  <si>
    <t>UKRAINE</t>
  </si>
  <si>
    <t>ALBANIA</t>
  </si>
  <si>
    <t>MOLDOVA</t>
  </si>
  <si>
    <t>BOSNIA</t>
  </si>
  <si>
    <t>SERBIA</t>
  </si>
  <si>
    <t>MONTENEGRO</t>
  </si>
  <si>
    <t>TOPTAN-5</t>
  </si>
  <si>
    <t>TOPTAN-7</t>
  </si>
  <si>
    <t>KAZAKHSTAN</t>
  </si>
  <si>
    <t>MOROCCO</t>
  </si>
  <si>
    <t>XS</t>
  </si>
  <si>
    <t>S</t>
  </si>
  <si>
    <t>M</t>
  </si>
  <si>
    <t>L</t>
  </si>
  <si>
    <t>NORTH IRAQ</t>
  </si>
  <si>
    <t>SOUTH IRAQ</t>
  </si>
  <si>
    <t>单件重量</t>
    <phoneticPr fontId="6" type="noConversion"/>
  </si>
  <si>
    <t>G5103AX</t>
  </si>
  <si>
    <t>G5103AX</t>
    <phoneticPr fontId="6" type="noConversion"/>
  </si>
  <si>
    <t>G5103AX款装箱单（预装）</t>
    <phoneticPr fontId="6" type="noConversion"/>
  </si>
  <si>
    <t>BK81 - BLACK 黑色</t>
  </si>
  <si>
    <t>BR232 - BORDEAUX 酒红色</t>
  </si>
  <si>
    <t>BK81 - BLACK 黑色</t>
    <phoneticPr fontId="6" type="noConversion"/>
  </si>
  <si>
    <t>BR232 - BORDEAUX 酒红色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</si>
</sst>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_ "/>
  </numFmts>
  <fonts count="7" x14ac:knownFonts="1">
    <font>
      <sz val="11"/>
      <color theme="1"/>
      <name val="宋体"/>
      <charset val="134"/>
      <scheme val="minor"/>
    </font>
    <font>
      <sz val="9"/>
      <name val="微软雅黑"/>
      <family val="2"/>
      <charset val="134"/>
    </font>
    <font>
      <b/>
      <sz val="9"/>
      <name val="微软雅黑"/>
      <family val="2"/>
      <charset val="134"/>
    </font>
    <font>
      <sz val="9"/>
      <name val="微软雅黑"/>
      <family val="2"/>
      <charset val="134"/>
    </font>
    <font>
      <b/>
      <sz val="9"/>
      <name val="微软雅黑"/>
      <family val="2"/>
      <charset val="134"/>
    </font>
    <font>
      <sz val="11"/>
      <color indexed="8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5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top" wrapText="1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vertical="top"/>
    </xf>
    <xf numFmtId="176" fontId="1" fillId="0" borderId="0" xfId="0" applyNumberFormat="1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top" wrapText="1"/>
    </xf>
    <xf numFmtId="1" fontId="3" fillId="0" borderId="1" xfId="0" applyNumberFormat="1" applyFont="1" applyBorder="1" applyAlignment="1">
      <alignment horizontal="left" vertical="center"/>
    </xf>
    <xf numFmtId="1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top"/>
    </xf>
    <xf numFmtId="0" fontId="4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176" fontId="2" fillId="0" borderId="0" xfId="0" applyNumberFormat="1" applyFont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/>
    </xf>
    <xf numFmtId="58" fontId="1" fillId="0" borderId="1" xfId="0" applyNumberFormat="1" applyFont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 vertical="center"/>
    </xf>
    <xf numFmtId="1" fontId="1" fillId="0" borderId="1" xfId="0" applyNumberFormat="1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top"/>
    </xf>
    <xf numFmtId="0" fontId="4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top"/>
    </xf>
    <xf numFmtId="0" fontId="1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1" fontId="3" fillId="0" borderId="2" xfId="0" applyNumberFormat="1" applyFont="1" applyBorder="1" applyAlignment="1">
      <alignment horizontal="center" vertical="center"/>
    </xf>
    <xf numFmtId="1" fontId="3" fillId="0" borderId="3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horizontal="center" vertical="top" wrapText="1"/>
    </xf>
    <xf numFmtId="176" fontId="4" fillId="0" borderId="2" xfId="0" applyNumberFormat="1" applyFont="1" applyBorder="1" applyAlignment="1">
      <alignment horizontal="center" vertical="top" wrapText="1"/>
    </xf>
    <xf numFmtId="176" fontId="4" fillId="0" borderId="3" xfId="0" applyNumberFormat="1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top"/>
    </xf>
    <xf numFmtId="176" fontId="3" fillId="0" borderId="1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vertical="top"/>
    </xf>
    <xf numFmtId="0" fontId="4" fillId="0" borderId="3" xfId="0" applyFont="1" applyBorder="1" applyAlignment="1">
      <alignment vertical="top" wrapText="1"/>
    </xf>
  </cellXfs>
  <cellStyles count="2">
    <cellStyle name="常规" xfId="0" builtinId="0"/>
    <cellStyle name="常规 2" xfId="1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mruColors>
      <color rgb="FFFF000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38</xdr:row>
      <xdr:rowOff>57150</xdr:rowOff>
    </xdr:from>
    <xdr:to>
      <xdr:col>8</xdr:col>
      <xdr:colOff>227812</xdr:colOff>
      <xdr:row>51</xdr:row>
      <xdr:rowOff>47239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8239125"/>
          <a:ext cx="6304762" cy="30857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9"/>
  <sheetViews>
    <sheetView tabSelected="1" view="pageBreakPreview" zoomScaleNormal="90" zoomScaleSheetLayoutView="100" workbookViewId="0">
      <pane ySplit="3" topLeftCell="A4" activePane="bottomLeft" state="frozen"/>
      <selection pane="bottomLeft" activeCell="F19" sqref="F19"/>
    </sheetView>
  </sheetViews>
  <sheetFormatPr defaultColWidth="7.875" defaultRowHeight="18.95" customHeight="1" x14ac:dyDescent="0.15"/>
  <cols>
    <col min="1" max="1" width="9.625" style="1" customWidth="1"/>
    <col min="2" max="2" width="8.5" style="1" customWidth="1"/>
    <col min="3" max="3" width="14.125" style="1" customWidth="1"/>
    <col min="4" max="4" width="22.375" style="3" bestFit="1" customWidth="1"/>
    <col min="5" max="5" width="7.875" style="1" customWidth="1"/>
    <col min="6" max="9" width="5.75" style="1" customWidth="1"/>
    <col min="10" max="10" width="6" style="1" customWidth="1"/>
    <col min="11" max="12" width="4.375" style="1" customWidth="1"/>
    <col min="13" max="13" width="4.375" style="4" customWidth="1"/>
    <col min="14" max="14" width="4.375" style="1" customWidth="1"/>
    <col min="15" max="15" width="1.5" style="5" customWidth="1"/>
    <col min="16" max="16" width="4.375" style="1" customWidth="1"/>
    <col min="17" max="17" width="5.875" style="1" customWidth="1"/>
    <col min="18" max="20" width="3.5" style="1" customWidth="1"/>
    <col min="21" max="21" width="5.875" style="1" customWidth="1"/>
    <col min="22" max="22" width="7.875" style="1" customWidth="1"/>
    <col min="23" max="23" width="7.125" style="6" customWidth="1"/>
    <col min="24" max="24" width="6.625" style="6" customWidth="1"/>
    <col min="25" max="25" width="9" style="1"/>
    <col min="26" max="26" width="12.875" style="1"/>
    <col min="27" max="16384" width="7.875" style="1"/>
  </cols>
  <sheetData>
    <row r="1" spans="1:26" ht="18.95" customHeight="1" x14ac:dyDescent="0.15">
      <c r="A1" s="43" t="s">
        <v>43</v>
      </c>
      <c r="B1" s="44"/>
      <c r="C1" s="44"/>
      <c r="D1" s="45"/>
      <c r="E1" s="44"/>
      <c r="F1" s="44"/>
      <c r="G1" s="44"/>
      <c r="H1" s="44"/>
      <c r="I1" s="44"/>
      <c r="J1" s="44"/>
      <c r="K1" s="44"/>
      <c r="L1" s="44"/>
      <c r="M1" s="46"/>
      <c r="N1" s="44"/>
      <c r="O1" s="47"/>
      <c r="P1" s="44"/>
      <c r="Q1" s="44"/>
      <c r="R1" s="44"/>
      <c r="S1" s="44"/>
      <c r="T1" s="44"/>
      <c r="U1" s="44"/>
      <c r="V1" s="44"/>
      <c r="W1" s="48"/>
      <c r="X1" s="48"/>
      <c r="Y1" s="14"/>
    </row>
    <row r="2" spans="1:26" ht="18.95" customHeight="1" x14ac:dyDescent="0.15">
      <c r="A2" s="49" t="s">
        <v>0</v>
      </c>
      <c r="B2" s="49" t="s">
        <v>1</v>
      </c>
      <c r="C2" s="49" t="s">
        <v>2</v>
      </c>
      <c r="D2" s="50" t="s">
        <v>3</v>
      </c>
      <c r="E2" s="46" t="s">
        <v>4</v>
      </c>
      <c r="F2" s="46" t="s">
        <v>5</v>
      </c>
      <c r="G2" s="46"/>
      <c r="H2" s="46"/>
      <c r="I2" s="46"/>
      <c r="J2" s="40" t="s">
        <v>6</v>
      </c>
      <c r="K2" s="40" t="s">
        <v>7</v>
      </c>
      <c r="L2" s="40" t="s">
        <v>8</v>
      </c>
      <c r="M2" s="36" t="s">
        <v>9</v>
      </c>
      <c r="N2" s="36" t="s">
        <v>10</v>
      </c>
      <c r="O2" s="53"/>
      <c r="P2" s="36" t="s">
        <v>10</v>
      </c>
      <c r="Q2" s="36" t="s">
        <v>11</v>
      </c>
      <c r="R2" s="36" t="s">
        <v>12</v>
      </c>
      <c r="S2" s="36" t="s">
        <v>13</v>
      </c>
      <c r="T2" s="36" t="s">
        <v>14</v>
      </c>
      <c r="U2" s="41" t="s">
        <v>40</v>
      </c>
      <c r="V2" s="15" t="s">
        <v>15</v>
      </c>
      <c r="W2" s="38" t="s">
        <v>16</v>
      </c>
      <c r="X2" s="38" t="s">
        <v>17</v>
      </c>
      <c r="Y2" s="14"/>
    </row>
    <row r="3" spans="1:26" s="2" customFormat="1" ht="25.5" customHeight="1" x14ac:dyDescent="0.15">
      <c r="A3" s="37"/>
      <c r="B3" s="37"/>
      <c r="C3" s="37"/>
      <c r="D3" s="51"/>
      <c r="E3" s="52"/>
      <c r="F3" s="9" t="s">
        <v>34</v>
      </c>
      <c r="G3" s="9" t="s">
        <v>35</v>
      </c>
      <c r="H3" s="9" t="s">
        <v>36</v>
      </c>
      <c r="I3" s="25" t="s">
        <v>37</v>
      </c>
      <c r="J3" s="37"/>
      <c r="K3" s="37"/>
      <c r="L3" s="37"/>
      <c r="M3" s="37"/>
      <c r="N3" s="37"/>
      <c r="O3" s="54"/>
      <c r="P3" s="37"/>
      <c r="Q3" s="37"/>
      <c r="R3" s="37"/>
      <c r="S3" s="37"/>
      <c r="T3" s="37"/>
      <c r="U3" s="42"/>
      <c r="V3" s="13" t="s">
        <v>15</v>
      </c>
      <c r="W3" s="39"/>
      <c r="X3" s="39"/>
      <c r="Y3" s="16" t="s">
        <v>18</v>
      </c>
      <c r="Z3" s="17" t="s">
        <v>19</v>
      </c>
    </row>
    <row r="4" spans="1:26" ht="18.95" customHeight="1" x14ac:dyDescent="0.15">
      <c r="A4" s="29" t="s">
        <v>42</v>
      </c>
      <c r="B4" s="26">
        <v>1718018</v>
      </c>
      <c r="C4" s="26" t="s">
        <v>39</v>
      </c>
      <c r="D4" s="21" t="s">
        <v>46</v>
      </c>
      <c r="E4" s="11">
        <v>19</v>
      </c>
      <c r="F4" s="11">
        <v>1</v>
      </c>
      <c r="G4" s="11">
        <v>3</v>
      </c>
      <c r="H4" s="11">
        <v>3</v>
      </c>
      <c r="I4" s="11">
        <v>2</v>
      </c>
      <c r="J4" s="20">
        <v>6</v>
      </c>
      <c r="K4" s="26">
        <v>19</v>
      </c>
      <c r="L4" s="26">
        <f t="shared" ref="L4" si="0">SUM(J4*K4)</f>
        <v>114</v>
      </c>
      <c r="M4" s="27">
        <v>1</v>
      </c>
      <c r="N4" s="26">
        <v>1</v>
      </c>
      <c r="O4" s="28" t="s">
        <v>21</v>
      </c>
      <c r="P4" s="26">
        <f t="shared" ref="P4:P8" si="1">SUM(N4+M4-1)</f>
        <v>1</v>
      </c>
      <c r="Q4" s="26">
        <f t="shared" ref="Q4" si="2">SUM(L4*M4)</f>
        <v>114</v>
      </c>
      <c r="R4" s="26">
        <v>60</v>
      </c>
      <c r="S4" s="26">
        <v>40</v>
      </c>
      <c r="T4" s="33">
        <v>40</v>
      </c>
      <c r="U4" s="30">
        <v>0.1</v>
      </c>
      <c r="V4" s="26">
        <f>U4*J4</f>
        <v>0.60000000000000009</v>
      </c>
      <c r="W4" s="18">
        <f>X4+Z4</f>
        <v>12.700000000000003</v>
      </c>
      <c r="X4" s="18">
        <f>V4*K4</f>
        <v>11.400000000000002</v>
      </c>
      <c r="Y4" s="19">
        <v>46008</v>
      </c>
      <c r="Z4" s="1">
        <v>1.3</v>
      </c>
    </row>
    <row r="5" spans="1:26" ht="18.95" customHeight="1" x14ac:dyDescent="0.15">
      <c r="A5" s="26" t="s">
        <v>41</v>
      </c>
      <c r="B5" s="26">
        <v>1718018</v>
      </c>
      <c r="C5" s="26" t="s">
        <v>39</v>
      </c>
      <c r="D5" s="21" t="s">
        <v>47</v>
      </c>
      <c r="E5" s="11">
        <v>19</v>
      </c>
      <c r="F5" s="11">
        <v>1</v>
      </c>
      <c r="G5" s="11">
        <v>3</v>
      </c>
      <c r="H5" s="11">
        <v>3</v>
      </c>
      <c r="I5" s="11">
        <v>2</v>
      </c>
      <c r="J5" s="20">
        <v>6</v>
      </c>
      <c r="K5" s="26">
        <v>19</v>
      </c>
      <c r="L5" s="26">
        <f t="shared" ref="L5:L9" si="3">SUM(J5*K5)</f>
        <v>114</v>
      </c>
      <c r="M5" s="27">
        <v>1</v>
      </c>
      <c r="N5" s="26">
        <v>1</v>
      </c>
      <c r="O5" s="28" t="s">
        <v>21</v>
      </c>
      <c r="P5" s="26">
        <f t="shared" si="1"/>
        <v>1</v>
      </c>
      <c r="Q5" s="26">
        <f t="shared" ref="Q5:Q13" si="4">SUM(L5*M5)</f>
        <v>114</v>
      </c>
      <c r="R5" s="26">
        <v>60</v>
      </c>
      <c r="S5" s="26">
        <v>40</v>
      </c>
      <c r="T5" s="33">
        <v>40</v>
      </c>
      <c r="U5" s="30">
        <v>0.1</v>
      </c>
      <c r="V5" s="26">
        <f t="shared" ref="V5:V22" si="5">U5*J5</f>
        <v>0.60000000000000009</v>
      </c>
      <c r="W5" s="18">
        <f t="shared" ref="W5:W22" si="6">X5+Z5</f>
        <v>12.700000000000003</v>
      </c>
      <c r="X5" s="18">
        <f t="shared" ref="X5:X22" si="7">V5*K5</f>
        <v>11.400000000000002</v>
      </c>
      <c r="Y5" s="19">
        <v>46008</v>
      </c>
      <c r="Z5" s="1">
        <v>1.3</v>
      </c>
    </row>
    <row r="6" spans="1:26" ht="18.95" customHeight="1" x14ac:dyDescent="0.15">
      <c r="A6" s="26" t="s">
        <v>41</v>
      </c>
      <c r="B6" s="26">
        <v>1718017</v>
      </c>
      <c r="C6" s="26" t="s">
        <v>24</v>
      </c>
      <c r="D6" s="10" t="s">
        <v>44</v>
      </c>
      <c r="E6" s="11">
        <v>10</v>
      </c>
      <c r="F6" s="11">
        <v>1</v>
      </c>
      <c r="G6" s="11">
        <v>3</v>
      </c>
      <c r="H6" s="11">
        <v>3</v>
      </c>
      <c r="I6" s="11">
        <v>2</v>
      </c>
      <c r="J6" s="20">
        <v>6</v>
      </c>
      <c r="K6" s="26">
        <v>10</v>
      </c>
      <c r="L6" s="26">
        <f t="shared" si="3"/>
        <v>60</v>
      </c>
      <c r="M6" s="27">
        <v>1</v>
      </c>
      <c r="N6" s="26">
        <v>1</v>
      </c>
      <c r="O6" s="28" t="s">
        <v>21</v>
      </c>
      <c r="P6" s="26">
        <f t="shared" si="1"/>
        <v>1</v>
      </c>
      <c r="Q6" s="26">
        <f t="shared" si="4"/>
        <v>60</v>
      </c>
      <c r="R6" s="26">
        <v>60</v>
      </c>
      <c r="S6" s="26">
        <v>40</v>
      </c>
      <c r="T6" s="31">
        <v>22</v>
      </c>
      <c r="U6" s="30">
        <v>0.1</v>
      </c>
      <c r="V6" s="26">
        <f t="shared" si="5"/>
        <v>0.60000000000000009</v>
      </c>
      <c r="W6" s="18">
        <f t="shared" si="6"/>
        <v>7.3000000000000007</v>
      </c>
      <c r="X6" s="18">
        <f t="shared" si="7"/>
        <v>6.0000000000000009</v>
      </c>
      <c r="Y6" s="19">
        <v>46008</v>
      </c>
      <c r="Z6" s="1">
        <v>1.3</v>
      </c>
    </row>
    <row r="7" spans="1:26" ht="18.95" customHeight="1" x14ac:dyDescent="0.15">
      <c r="A7" s="26" t="s">
        <v>41</v>
      </c>
      <c r="B7" s="26">
        <v>1718017</v>
      </c>
      <c r="C7" s="26" t="s">
        <v>24</v>
      </c>
      <c r="D7" s="10" t="s">
        <v>45</v>
      </c>
      <c r="E7" s="11">
        <v>10</v>
      </c>
      <c r="F7" s="11">
        <v>1</v>
      </c>
      <c r="G7" s="11">
        <v>3</v>
      </c>
      <c r="H7" s="11">
        <v>3</v>
      </c>
      <c r="I7" s="11">
        <v>2</v>
      </c>
      <c r="J7" s="20">
        <v>6</v>
      </c>
      <c r="K7" s="26">
        <v>10</v>
      </c>
      <c r="L7" s="26">
        <f t="shared" si="3"/>
        <v>60</v>
      </c>
      <c r="M7" s="27">
        <v>1</v>
      </c>
      <c r="N7" s="26">
        <v>1</v>
      </c>
      <c r="O7" s="28" t="s">
        <v>21</v>
      </c>
      <c r="P7" s="26">
        <f t="shared" si="1"/>
        <v>1</v>
      </c>
      <c r="Q7" s="26">
        <f t="shared" si="4"/>
        <v>60</v>
      </c>
      <c r="R7" s="26">
        <v>60</v>
      </c>
      <c r="S7" s="26">
        <v>40</v>
      </c>
      <c r="T7" s="31">
        <v>22</v>
      </c>
      <c r="U7" s="30">
        <v>0.1</v>
      </c>
      <c r="V7" s="26">
        <f t="shared" si="5"/>
        <v>0.60000000000000009</v>
      </c>
      <c r="W7" s="18">
        <f t="shared" si="6"/>
        <v>7.3000000000000007</v>
      </c>
      <c r="X7" s="18">
        <f t="shared" si="7"/>
        <v>6.0000000000000009</v>
      </c>
      <c r="Y7" s="19">
        <v>46008</v>
      </c>
      <c r="Z7" s="1">
        <v>1.3</v>
      </c>
    </row>
    <row r="8" spans="1:26" ht="18.95" customHeight="1" x14ac:dyDescent="0.15">
      <c r="A8" s="26" t="s">
        <v>41</v>
      </c>
      <c r="B8" s="26">
        <v>1718016</v>
      </c>
      <c r="C8" s="26" t="s">
        <v>23</v>
      </c>
      <c r="D8" s="10" t="s">
        <v>44</v>
      </c>
      <c r="E8" s="11">
        <v>8</v>
      </c>
      <c r="F8" s="11">
        <v>1</v>
      </c>
      <c r="G8" s="11">
        <v>3</v>
      </c>
      <c r="H8" s="11">
        <v>3</v>
      </c>
      <c r="I8" s="11">
        <v>2</v>
      </c>
      <c r="J8" s="20">
        <v>6</v>
      </c>
      <c r="K8" s="26">
        <v>8</v>
      </c>
      <c r="L8" s="26">
        <f t="shared" si="3"/>
        <v>48</v>
      </c>
      <c r="M8" s="27">
        <v>1</v>
      </c>
      <c r="N8" s="26">
        <v>1</v>
      </c>
      <c r="O8" s="28" t="s">
        <v>21</v>
      </c>
      <c r="P8" s="26">
        <f t="shared" si="1"/>
        <v>1</v>
      </c>
      <c r="Q8" s="26">
        <f t="shared" si="4"/>
        <v>48</v>
      </c>
      <c r="R8" s="26">
        <v>60</v>
      </c>
      <c r="S8" s="26">
        <v>40</v>
      </c>
      <c r="T8" s="31">
        <v>22</v>
      </c>
      <c r="U8" s="30">
        <v>0.1</v>
      </c>
      <c r="V8" s="26">
        <f t="shared" si="5"/>
        <v>0.60000000000000009</v>
      </c>
      <c r="W8" s="18">
        <f t="shared" si="6"/>
        <v>6.1000000000000005</v>
      </c>
      <c r="X8" s="18">
        <f t="shared" si="7"/>
        <v>4.8000000000000007</v>
      </c>
      <c r="Y8" s="19">
        <v>46008</v>
      </c>
      <c r="Z8" s="1">
        <v>1.3</v>
      </c>
    </row>
    <row r="9" spans="1:26" ht="18.95" customHeight="1" x14ac:dyDescent="0.15">
      <c r="A9" s="26" t="s">
        <v>41</v>
      </c>
      <c r="B9" s="26">
        <v>1718016</v>
      </c>
      <c r="C9" s="26" t="s">
        <v>23</v>
      </c>
      <c r="D9" s="10" t="s">
        <v>45</v>
      </c>
      <c r="E9" s="11">
        <v>8</v>
      </c>
      <c r="F9" s="11">
        <v>1</v>
      </c>
      <c r="G9" s="11">
        <v>3</v>
      </c>
      <c r="H9" s="11">
        <v>3</v>
      </c>
      <c r="I9" s="11">
        <v>2</v>
      </c>
      <c r="J9" s="20">
        <v>6</v>
      </c>
      <c r="K9" s="26">
        <v>8</v>
      </c>
      <c r="L9" s="26">
        <f t="shared" si="3"/>
        <v>48</v>
      </c>
      <c r="M9" s="27">
        <v>1</v>
      </c>
      <c r="N9" s="26">
        <v>1</v>
      </c>
      <c r="O9" s="28" t="s">
        <v>21</v>
      </c>
      <c r="P9" s="26">
        <f t="shared" ref="P9:P10" si="8">SUM(N9+M9-1)</f>
        <v>1</v>
      </c>
      <c r="Q9" s="26">
        <f t="shared" si="4"/>
        <v>48</v>
      </c>
      <c r="R9" s="26">
        <v>60</v>
      </c>
      <c r="S9" s="26">
        <v>40</v>
      </c>
      <c r="T9" s="31">
        <v>22</v>
      </c>
      <c r="U9" s="30">
        <v>0.1</v>
      </c>
      <c r="V9" s="26">
        <f t="shared" si="5"/>
        <v>0.60000000000000009</v>
      </c>
      <c r="W9" s="18">
        <f t="shared" si="6"/>
        <v>6.1000000000000005</v>
      </c>
      <c r="X9" s="18">
        <f t="shared" si="7"/>
        <v>4.8000000000000007</v>
      </c>
      <c r="Y9" s="19">
        <v>46008</v>
      </c>
      <c r="Z9" s="1">
        <v>1.3</v>
      </c>
    </row>
    <row r="10" spans="1:26" ht="18.95" customHeight="1" x14ac:dyDescent="0.15">
      <c r="A10" s="26" t="s">
        <v>41</v>
      </c>
      <c r="B10" s="26">
        <v>1718015</v>
      </c>
      <c r="C10" s="26" t="s">
        <v>25</v>
      </c>
      <c r="D10" s="10" t="s">
        <v>44</v>
      </c>
      <c r="E10" s="11">
        <v>3</v>
      </c>
      <c r="F10" s="11">
        <v>1</v>
      </c>
      <c r="G10" s="11">
        <v>3</v>
      </c>
      <c r="H10" s="11">
        <v>3</v>
      </c>
      <c r="I10" s="11">
        <v>2</v>
      </c>
      <c r="J10" s="20">
        <v>6</v>
      </c>
      <c r="K10" s="26">
        <v>3</v>
      </c>
      <c r="L10" s="26">
        <f t="shared" ref="L10:L11" si="9">SUM(J10*K10)</f>
        <v>18</v>
      </c>
      <c r="M10" s="27">
        <v>1</v>
      </c>
      <c r="N10" s="26">
        <v>1</v>
      </c>
      <c r="O10" s="28" t="s">
        <v>21</v>
      </c>
      <c r="P10" s="26">
        <f t="shared" si="8"/>
        <v>1</v>
      </c>
      <c r="Q10" s="26">
        <f t="shared" si="4"/>
        <v>18</v>
      </c>
      <c r="R10" s="26">
        <v>60</v>
      </c>
      <c r="S10" s="26">
        <v>40</v>
      </c>
      <c r="T10" s="32">
        <v>10</v>
      </c>
      <c r="U10" s="30">
        <v>0.1</v>
      </c>
      <c r="V10" s="26">
        <f t="shared" si="5"/>
        <v>0.60000000000000009</v>
      </c>
      <c r="W10" s="18">
        <f t="shared" si="6"/>
        <v>3.1000000000000005</v>
      </c>
      <c r="X10" s="18">
        <f t="shared" si="7"/>
        <v>1.8000000000000003</v>
      </c>
      <c r="Y10" s="19">
        <v>46008</v>
      </c>
      <c r="Z10" s="1">
        <v>1.3</v>
      </c>
    </row>
    <row r="11" spans="1:26" ht="18.95" customHeight="1" x14ac:dyDescent="0.15">
      <c r="A11" s="26" t="s">
        <v>41</v>
      </c>
      <c r="B11" s="26">
        <v>1718015</v>
      </c>
      <c r="C11" s="26" t="s">
        <v>25</v>
      </c>
      <c r="D11" s="10" t="s">
        <v>45</v>
      </c>
      <c r="E11" s="11">
        <v>3</v>
      </c>
      <c r="F11" s="11">
        <v>1</v>
      </c>
      <c r="G11" s="11">
        <v>3</v>
      </c>
      <c r="H11" s="11">
        <v>3</v>
      </c>
      <c r="I11" s="11">
        <v>2</v>
      </c>
      <c r="J11" s="20">
        <v>6</v>
      </c>
      <c r="K11" s="26">
        <v>3</v>
      </c>
      <c r="L11" s="26">
        <f t="shared" si="9"/>
        <v>18</v>
      </c>
      <c r="M11" s="27">
        <v>1</v>
      </c>
      <c r="N11" s="26">
        <v>1</v>
      </c>
      <c r="O11" s="28" t="s">
        <v>21</v>
      </c>
      <c r="P11" s="26">
        <f t="shared" ref="P11:P13" si="10">SUM(N11+M11-1)</f>
        <v>1</v>
      </c>
      <c r="Q11" s="26">
        <f t="shared" si="4"/>
        <v>18</v>
      </c>
      <c r="R11" s="26">
        <v>60</v>
      </c>
      <c r="S11" s="26">
        <v>40</v>
      </c>
      <c r="T11" s="32">
        <v>10</v>
      </c>
      <c r="U11" s="30">
        <v>0.1</v>
      </c>
      <c r="V11" s="26">
        <f t="shared" si="5"/>
        <v>0.60000000000000009</v>
      </c>
      <c r="W11" s="18">
        <f t="shared" si="6"/>
        <v>3.1000000000000005</v>
      </c>
      <c r="X11" s="18">
        <f t="shared" si="7"/>
        <v>1.8000000000000003</v>
      </c>
      <c r="Y11" s="19">
        <v>46008</v>
      </c>
      <c r="Z11" s="1">
        <v>1.3</v>
      </c>
    </row>
    <row r="12" spans="1:26" ht="18.95" customHeight="1" x14ac:dyDescent="0.15">
      <c r="A12" s="26" t="s">
        <v>41</v>
      </c>
      <c r="B12" s="26">
        <v>1718014</v>
      </c>
      <c r="C12" s="26" t="s">
        <v>27</v>
      </c>
      <c r="D12" s="10" t="s">
        <v>44</v>
      </c>
      <c r="E12" s="11">
        <v>4</v>
      </c>
      <c r="F12" s="11">
        <v>1</v>
      </c>
      <c r="G12" s="11">
        <v>3</v>
      </c>
      <c r="H12" s="11">
        <v>3</v>
      </c>
      <c r="I12" s="11">
        <v>2</v>
      </c>
      <c r="J12" s="20">
        <v>6</v>
      </c>
      <c r="K12" s="26">
        <v>4</v>
      </c>
      <c r="L12" s="26">
        <f t="shared" ref="L12:L17" si="11">SUM(J12*K12)</f>
        <v>24</v>
      </c>
      <c r="M12" s="27">
        <v>1</v>
      </c>
      <c r="N12" s="26">
        <v>1</v>
      </c>
      <c r="O12" s="28" t="s">
        <v>21</v>
      </c>
      <c r="P12" s="26">
        <f t="shared" si="10"/>
        <v>1</v>
      </c>
      <c r="Q12" s="26">
        <f t="shared" si="4"/>
        <v>24</v>
      </c>
      <c r="R12" s="26">
        <v>60</v>
      </c>
      <c r="S12" s="26">
        <v>40</v>
      </c>
      <c r="T12" s="32">
        <v>10</v>
      </c>
      <c r="U12" s="30">
        <v>0.1</v>
      </c>
      <c r="V12" s="26">
        <f t="shared" si="5"/>
        <v>0.60000000000000009</v>
      </c>
      <c r="W12" s="18">
        <f t="shared" si="6"/>
        <v>3.7</v>
      </c>
      <c r="X12" s="18">
        <f t="shared" si="7"/>
        <v>2.4000000000000004</v>
      </c>
      <c r="Y12" s="19">
        <v>46008</v>
      </c>
      <c r="Z12" s="1">
        <v>1.3</v>
      </c>
    </row>
    <row r="13" spans="1:26" ht="18.95" customHeight="1" x14ac:dyDescent="0.15">
      <c r="A13" s="26" t="s">
        <v>41</v>
      </c>
      <c r="B13" s="26">
        <v>1718014</v>
      </c>
      <c r="C13" s="26" t="s">
        <v>27</v>
      </c>
      <c r="D13" s="10" t="s">
        <v>45</v>
      </c>
      <c r="E13" s="11">
        <v>4</v>
      </c>
      <c r="F13" s="11">
        <v>1</v>
      </c>
      <c r="G13" s="11">
        <v>3</v>
      </c>
      <c r="H13" s="11">
        <v>3</v>
      </c>
      <c r="I13" s="11">
        <v>2</v>
      </c>
      <c r="J13" s="20">
        <v>6</v>
      </c>
      <c r="K13" s="26">
        <v>4</v>
      </c>
      <c r="L13" s="26">
        <f t="shared" si="11"/>
        <v>24</v>
      </c>
      <c r="M13" s="27">
        <v>1</v>
      </c>
      <c r="N13" s="26">
        <v>1</v>
      </c>
      <c r="O13" s="28" t="s">
        <v>21</v>
      </c>
      <c r="P13" s="26">
        <f t="shared" si="10"/>
        <v>1</v>
      </c>
      <c r="Q13" s="26">
        <f t="shared" si="4"/>
        <v>24</v>
      </c>
      <c r="R13" s="26">
        <v>60</v>
      </c>
      <c r="S13" s="26">
        <v>40</v>
      </c>
      <c r="T13" s="32">
        <v>10</v>
      </c>
      <c r="U13" s="30">
        <v>0.1</v>
      </c>
      <c r="V13" s="26">
        <f t="shared" si="5"/>
        <v>0.60000000000000009</v>
      </c>
      <c r="W13" s="18">
        <f t="shared" si="6"/>
        <v>3.7</v>
      </c>
      <c r="X13" s="18">
        <f t="shared" si="7"/>
        <v>2.4000000000000004</v>
      </c>
      <c r="Y13" s="19">
        <v>46008</v>
      </c>
      <c r="Z13" s="1">
        <v>1.3</v>
      </c>
    </row>
    <row r="14" spans="1:26" ht="18.95" customHeight="1" x14ac:dyDescent="0.15">
      <c r="A14" s="26" t="s">
        <v>41</v>
      </c>
      <c r="B14" s="26">
        <v>1718013</v>
      </c>
      <c r="C14" s="26" t="s">
        <v>20</v>
      </c>
      <c r="D14" s="10" t="s">
        <v>44</v>
      </c>
      <c r="E14" s="34">
        <v>13</v>
      </c>
      <c r="F14" s="11">
        <v>1</v>
      </c>
      <c r="G14" s="11">
        <v>3</v>
      </c>
      <c r="H14" s="11">
        <v>3</v>
      </c>
      <c r="I14" s="11">
        <v>2</v>
      </c>
      <c r="J14" s="20">
        <v>6</v>
      </c>
      <c r="K14" s="26">
        <v>8</v>
      </c>
      <c r="L14" s="26">
        <f t="shared" ref="L14" si="12">SUM(J14*K14)</f>
        <v>48</v>
      </c>
      <c r="M14" s="27">
        <v>1</v>
      </c>
      <c r="N14" s="26">
        <v>1</v>
      </c>
      <c r="O14" s="28" t="s">
        <v>21</v>
      </c>
      <c r="P14" s="26">
        <f t="shared" ref="P14" si="13">SUM(N14+M14-1)</f>
        <v>1</v>
      </c>
      <c r="Q14" s="26">
        <f t="shared" ref="Q14" si="14">SUM(L14*M14)</f>
        <v>48</v>
      </c>
      <c r="R14" s="26">
        <v>60</v>
      </c>
      <c r="S14" s="26">
        <v>40</v>
      </c>
      <c r="T14" s="31">
        <v>22</v>
      </c>
      <c r="U14" s="30">
        <v>0.1</v>
      </c>
      <c r="V14" s="26">
        <f t="shared" ref="V14" si="15">U14*J14</f>
        <v>0.60000000000000009</v>
      </c>
      <c r="W14" s="18">
        <f t="shared" ref="W14" si="16">X14+Z14</f>
        <v>6.1000000000000005</v>
      </c>
      <c r="X14" s="18">
        <f t="shared" ref="X14" si="17">V14*K14</f>
        <v>4.8000000000000007</v>
      </c>
      <c r="Y14" s="19">
        <v>46008</v>
      </c>
      <c r="Z14" s="1">
        <v>1.3</v>
      </c>
    </row>
    <row r="15" spans="1:26" ht="18.95" customHeight="1" x14ac:dyDescent="0.15">
      <c r="A15" s="26" t="s">
        <v>41</v>
      </c>
      <c r="B15" s="26">
        <v>1718013</v>
      </c>
      <c r="C15" s="26" t="s">
        <v>20</v>
      </c>
      <c r="D15" s="10" t="s">
        <v>44</v>
      </c>
      <c r="E15" s="35"/>
      <c r="F15" s="11">
        <v>1</v>
      </c>
      <c r="G15" s="11">
        <v>3</v>
      </c>
      <c r="H15" s="11">
        <v>3</v>
      </c>
      <c r="I15" s="11">
        <v>2</v>
      </c>
      <c r="J15" s="20">
        <v>6</v>
      </c>
      <c r="K15" s="26">
        <v>5</v>
      </c>
      <c r="L15" s="26">
        <f t="shared" si="11"/>
        <v>30</v>
      </c>
      <c r="M15" s="27">
        <v>1</v>
      </c>
      <c r="N15" s="26">
        <v>1</v>
      </c>
      <c r="O15" s="28" t="s">
        <v>21</v>
      </c>
      <c r="P15" s="26">
        <f t="shared" ref="P15:P17" si="18">SUM(N15+M15-1)</f>
        <v>1</v>
      </c>
      <c r="Q15" s="26">
        <f t="shared" ref="Q15" si="19">SUM(L15*M15)</f>
        <v>30</v>
      </c>
      <c r="R15" s="26">
        <v>60</v>
      </c>
      <c r="S15" s="26">
        <v>40</v>
      </c>
      <c r="T15" s="32">
        <v>10</v>
      </c>
      <c r="U15" s="30">
        <v>0.1</v>
      </c>
      <c r="V15" s="26">
        <f t="shared" si="5"/>
        <v>0.60000000000000009</v>
      </c>
      <c r="W15" s="18">
        <f t="shared" si="6"/>
        <v>4.3000000000000007</v>
      </c>
      <c r="X15" s="18">
        <f t="shared" si="7"/>
        <v>3.0000000000000004</v>
      </c>
      <c r="Y15" s="19">
        <v>46008</v>
      </c>
      <c r="Z15" s="1">
        <v>1.3</v>
      </c>
    </row>
    <row r="16" spans="1:26" ht="18.95" customHeight="1" x14ac:dyDescent="0.15">
      <c r="A16" s="26" t="s">
        <v>41</v>
      </c>
      <c r="B16" s="26">
        <v>1718013</v>
      </c>
      <c r="C16" s="26" t="s">
        <v>20</v>
      </c>
      <c r="D16" s="10" t="s">
        <v>45</v>
      </c>
      <c r="E16" s="34">
        <v>13</v>
      </c>
      <c r="F16" s="11">
        <v>1</v>
      </c>
      <c r="G16" s="11">
        <v>3</v>
      </c>
      <c r="H16" s="11">
        <v>3</v>
      </c>
      <c r="I16" s="11">
        <v>2</v>
      </c>
      <c r="J16" s="20">
        <v>6</v>
      </c>
      <c r="K16" s="26">
        <v>8</v>
      </c>
      <c r="L16" s="26">
        <f t="shared" ref="L16" si="20">SUM(J16*K16)</f>
        <v>48</v>
      </c>
      <c r="M16" s="27">
        <v>1</v>
      </c>
      <c r="N16" s="26">
        <v>1</v>
      </c>
      <c r="O16" s="28" t="s">
        <v>21</v>
      </c>
      <c r="P16" s="26">
        <f t="shared" ref="P16" si="21">SUM(N16+M16-1)</f>
        <v>1</v>
      </c>
      <c r="Q16" s="26">
        <f t="shared" ref="Q16" si="22">SUM(L16*M16)</f>
        <v>48</v>
      </c>
      <c r="R16" s="26">
        <v>60</v>
      </c>
      <c r="S16" s="26">
        <v>40</v>
      </c>
      <c r="T16" s="31">
        <v>22</v>
      </c>
      <c r="U16" s="30">
        <v>0.1</v>
      </c>
      <c r="V16" s="26">
        <f t="shared" ref="V16" si="23">U16*J16</f>
        <v>0.60000000000000009</v>
      </c>
      <c r="W16" s="18">
        <f t="shared" ref="W16" si="24">X16+Z16</f>
        <v>6.1000000000000005</v>
      </c>
      <c r="X16" s="18">
        <f t="shared" ref="X16" si="25">V16*K16</f>
        <v>4.8000000000000007</v>
      </c>
      <c r="Y16" s="19">
        <v>46008</v>
      </c>
      <c r="Z16" s="1">
        <v>1.3</v>
      </c>
    </row>
    <row r="17" spans="1:26" ht="18.95" customHeight="1" x14ac:dyDescent="0.15">
      <c r="A17" s="26" t="s">
        <v>41</v>
      </c>
      <c r="B17" s="26">
        <v>1718013</v>
      </c>
      <c r="C17" s="26" t="s">
        <v>20</v>
      </c>
      <c r="D17" s="10" t="s">
        <v>45</v>
      </c>
      <c r="E17" s="35"/>
      <c r="F17" s="11">
        <v>1</v>
      </c>
      <c r="G17" s="11">
        <v>3</v>
      </c>
      <c r="H17" s="11">
        <v>3</v>
      </c>
      <c r="I17" s="11">
        <v>2</v>
      </c>
      <c r="J17" s="20">
        <v>6</v>
      </c>
      <c r="K17" s="26">
        <v>5</v>
      </c>
      <c r="L17" s="26">
        <f t="shared" si="11"/>
        <v>30</v>
      </c>
      <c r="M17" s="27">
        <v>1</v>
      </c>
      <c r="N17" s="26">
        <v>1</v>
      </c>
      <c r="O17" s="28" t="s">
        <v>21</v>
      </c>
      <c r="P17" s="26">
        <f t="shared" si="18"/>
        <v>1</v>
      </c>
      <c r="Q17" s="26">
        <f t="shared" ref="Q17:Q22" si="26">SUM(L17*M17)</f>
        <v>30</v>
      </c>
      <c r="R17" s="26">
        <v>60</v>
      </c>
      <c r="S17" s="26">
        <v>40</v>
      </c>
      <c r="T17" s="32">
        <v>10</v>
      </c>
      <c r="U17" s="30">
        <v>0.1</v>
      </c>
      <c r="V17" s="26">
        <f t="shared" si="5"/>
        <v>0.60000000000000009</v>
      </c>
      <c r="W17" s="18">
        <f t="shared" si="6"/>
        <v>4.3000000000000007</v>
      </c>
      <c r="X17" s="18">
        <f t="shared" si="7"/>
        <v>3.0000000000000004</v>
      </c>
      <c r="Y17" s="19">
        <v>46008</v>
      </c>
      <c r="Z17" s="1">
        <v>1.3</v>
      </c>
    </row>
    <row r="18" spans="1:26" ht="18.95" customHeight="1" x14ac:dyDescent="0.15">
      <c r="A18" s="26" t="s">
        <v>41</v>
      </c>
      <c r="B18" s="26">
        <v>1718012</v>
      </c>
      <c r="C18" s="26" t="s">
        <v>22</v>
      </c>
      <c r="D18" s="10" t="s">
        <v>44</v>
      </c>
      <c r="E18" s="11">
        <v>3</v>
      </c>
      <c r="F18" s="11">
        <v>1</v>
      </c>
      <c r="G18" s="11">
        <v>3</v>
      </c>
      <c r="H18" s="11">
        <v>3</v>
      </c>
      <c r="I18" s="11">
        <v>2</v>
      </c>
      <c r="J18" s="20">
        <v>6</v>
      </c>
      <c r="K18" s="26">
        <v>3</v>
      </c>
      <c r="L18" s="26">
        <f t="shared" ref="L18:L20" si="27">SUM(J18*K18)</f>
        <v>18</v>
      </c>
      <c r="M18" s="27">
        <v>1</v>
      </c>
      <c r="N18" s="26">
        <v>1</v>
      </c>
      <c r="O18" s="28" t="s">
        <v>21</v>
      </c>
      <c r="P18" s="26">
        <f t="shared" ref="P18" si="28">SUM(N18+M18-1)</f>
        <v>1</v>
      </c>
      <c r="Q18" s="26">
        <f t="shared" si="26"/>
        <v>18</v>
      </c>
      <c r="R18" s="26">
        <v>60</v>
      </c>
      <c r="S18" s="26">
        <v>40</v>
      </c>
      <c r="T18" s="32">
        <v>10</v>
      </c>
      <c r="U18" s="30">
        <v>0.1</v>
      </c>
      <c r="V18" s="26">
        <f t="shared" si="5"/>
        <v>0.60000000000000009</v>
      </c>
      <c r="W18" s="18">
        <f t="shared" si="6"/>
        <v>3.1000000000000005</v>
      </c>
      <c r="X18" s="18">
        <f t="shared" si="7"/>
        <v>1.8000000000000003</v>
      </c>
      <c r="Y18" s="19">
        <v>46008</v>
      </c>
      <c r="Z18" s="1">
        <v>1.3</v>
      </c>
    </row>
    <row r="19" spans="1:26" ht="18.95" customHeight="1" x14ac:dyDescent="0.15">
      <c r="A19" s="26" t="s">
        <v>41</v>
      </c>
      <c r="B19" s="26">
        <v>1718012</v>
      </c>
      <c r="C19" s="26" t="s">
        <v>22</v>
      </c>
      <c r="D19" s="10" t="s">
        <v>45</v>
      </c>
      <c r="E19" s="11">
        <v>3</v>
      </c>
      <c r="F19" s="11">
        <v>1</v>
      </c>
      <c r="G19" s="11">
        <v>3</v>
      </c>
      <c r="H19" s="11">
        <v>3</v>
      </c>
      <c r="I19" s="11">
        <v>2</v>
      </c>
      <c r="J19" s="20">
        <v>6</v>
      </c>
      <c r="K19" s="26">
        <v>3</v>
      </c>
      <c r="L19" s="26">
        <f t="shared" si="27"/>
        <v>18</v>
      </c>
      <c r="M19" s="27">
        <v>1</v>
      </c>
      <c r="N19" s="26">
        <v>1</v>
      </c>
      <c r="O19" s="28" t="s">
        <v>21</v>
      </c>
      <c r="P19" s="26">
        <f t="shared" ref="P19:P20" si="29">SUM(N19+M19-1)</f>
        <v>1</v>
      </c>
      <c r="Q19" s="26">
        <f t="shared" si="26"/>
        <v>18</v>
      </c>
      <c r="R19" s="26">
        <v>60</v>
      </c>
      <c r="S19" s="26">
        <v>40</v>
      </c>
      <c r="T19" s="32">
        <v>10</v>
      </c>
      <c r="U19" s="30">
        <v>0.1</v>
      </c>
      <c r="V19" s="26">
        <f t="shared" si="5"/>
        <v>0.60000000000000009</v>
      </c>
      <c r="W19" s="18">
        <f t="shared" si="6"/>
        <v>3.1000000000000005</v>
      </c>
      <c r="X19" s="18">
        <f t="shared" si="7"/>
        <v>1.8000000000000003</v>
      </c>
      <c r="Y19" s="19">
        <v>46008</v>
      </c>
      <c r="Z19" s="1">
        <v>1.3</v>
      </c>
    </row>
    <row r="20" spans="1:26" ht="18.95" customHeight="1" x14ac:dyDescent="0.15">
      <c r="A20" s="26" t="s">
        <v>41</v>
      </c>
      <c r="B20" s="26">
        <v>1718011</v>
      </c>
      <c r="C20" s="26" t="s">
        <v>26</v>
      </c>
      <c r="D20" s="10" t="s">
        <v>44</v>
      </c>
      <c r="E20" s="11">
        <v>6</v>
      </c>
      <c r="F20" s="11">
        <v>1</v>
      </c>
      <c r="G20" s="11">
        <v>3</v>
      </c>
      <c r="H20" s="11">
        <v>3</v>
      </c>
      <c r="I20" s="11">
        <v>2</v>
      </c>
      <c r="J20" s="20">
        <v>6</v>
      </c>
      <c r="K20" s="26">
        <v>6</v>
      </c>
      <c r="L20" s="26">
        <f t="shared" si="27"/>
        <v>36</v>
      </c>
      <c r="M20" s="27">
        <v>1</v>
      </c>
      <c r="N20" s="26">
        <v>1</v>
      </c>
      <c r="O20" s="28" t="s">
        <v>21</v>
      </c>
      <c r="P20" s="26">
        <f t="shared" si="29"/>
        <v>1</v>
      </c>
      <c r="Q20" s="26">
        <f t="shared" si="26"/>
        <v>36</v>
      </c>
      <c r="R20" s="26">
        <v>60</v>
      </c>
      <c r="S20" s="26">
        <v>40</v>
      </c>
      <c r="T20" s="31">
        <v>22</v>
      </c>
      <c r="U20" s="30">
        <v>0.1</v>
      </c>
      <c r="V20" s="26">
        <f t="shared" si="5"/>
        <v>0.60000000000000009</v>
      </c>
      <c r="W20" s="18">
        <f t="shared" si="6"/>
        <v>4.9000000000000004</v>
      </c>
      <c r="X20" s="18">
        <f t="shared" si="7"/>
        <v>3.6000000000000005</v>
      </c>
      <c r="Y20" s="19">
        <v>46008</v>
      </c>
      <c r="Z20" s="1">
        <v>1.3</v>
      </c>
    </row>
    <row r="21" spans="1:26" ht="18.95" customHeight="1" x14ac:dyDescent="0.15">
      <c r="A21" s="26" t="s">
        <v>41</v>
      </c>
      <c r="B21" s="26">
        <v>1718011</v>
      </c>
      <c r="C21" s="26" t="s">
        <v>26</v>
      </c>
      <c r="D21" s="10" t="s">
        <v>45</v>
      </c>
      <c r="E21" s="11">
        <v>6</v>
      </c>
      <c r="F21" s="11">
        <v>1</v>
      </c>
      <c r="G21" s="11">
        <v>3</v>
      </c>
      <c r="H21" s="11">
        <v>3</v>
      </c>
      <c r="I21" s="11">
        <v>2</v>
      </c>
      <c r="J21" s="20">
        <v>6</v>
      </c>
      <c r="K21" s="26">
        <v>6</v>
      </c>
      <c r="L21" s="26">
        <f t="shared" ref="L21:L22" si="30">SUM(J21*K21)</f>
        <v>36</v>
      </c>
      <c r="M21" s="27">
        <v>1</v>
      </c>
      <c r="N21" s="26">
        <v>4</v>
      </c>
      <c r="O21" s="28" t="s">
        <v>21</v>
      </c>
      <c r="P21" s="26">
        <f t="shared" ref="P21:P22" si="31">SUM(N21+M21-1)</f>
        <v>4</v>
      </c>
      <c r="Q21" s="26">
        <f t="shared" si="26"/>
        <v>36</v>
      </c>
      <c r="R21" s="26">
        <v>60</v>
      </c>
      <c r="S21" s="26">
        <v>40</v>
      </c>
      <c r="T21" s="31">
        <v>22</v>
      </c>
      <c r="U21" s="30">
        <v>0.1</v>
      </c>
      <c r="V21" s="26">
        <f t="shared" si="5"/>
        <v>0.60000000000000009</v>
      </c>
      <c r="W21" s="18">
        <f t="shared" si="6"/>
        <v>4.9000000000000004</v>
      </c>
      <c r="X21" s="18">
        <f t="shared" si="7"/>
        <v>3.6000000000000005</v>
      </c>
      <c r="Y21" s="19">
        <v>46008</v>
      </c>
      <c r="Z21" s="1">
        <v>1.3</v>
      </c>
    </row>
    <row r="22" spans="1:26" ht="18.95" customHeight="1" x14ac:dyDescent="0.15">
      <c r="A22" s="26" t="s">
        <v>41</v>
      </c>
      <c r="B22" s="26">
        <v>1718010</v>
      </c>
      <c r="C22" s="26" t="s">
        <v>29</v>
      </c>
      <c r="D22" s="10" t="s">
        <v>44</v>
      </c>
      <c r="E22" s="11">
        <v>3</v>
      </c>
      <c r="F22" s="11">
        <v>1</v>
      </c>
      <c r="G22" s="11">
        <v>3</v>
      </c>
      <c r="H22" s="11">
        <v>3</v>
      </c>
      <c r="I22" s="11">
        <v>2</v>
      </c>
      <c r="J22" s="20">
        <v>6</v>
      </c>
      <c r="K22" s="26">
        <v>3</v>
      </c>
      <c r="L22" s="26">
        <f t="shared" si="30"/>
        <v>18</v>
      </c>
      <c r="M22" s="27">
        <v>1</v>
      </c>
      <c r="N22" s="26">
        <v>1</v>
      </c>
      <c r="O22" s="28" t="s">
        <v>21</v>
      </c>
      <c r="P22" s="26">
        <f t="shared" si="31"/>
        <v>1</v>
      </c>
      <c r="Q22" s="26">
        <f t="shared" si="26"/>
        <v>18</v>
      </c>
      <c r="R22" s="26">
        <v>60</v>
      </c>
      <c r="S22" s="26">
        <v>40</v>
      </c>
      <c r="T22" s="32">
        <v>10</v>
      </c>
      <c r="U22" s="30">
        <v>0.1</v>
      </c>
      <c r="V22" s="26">
        <f t="shared" si="5"/>
        <v>0.60000000000000009</v>
      </c>
      <c r="W22" s="18">
        <f t="shared" si="6"/>
        <v>3.1000000000000005</v>
      </c>
      <c r="X22" s="18">
        <f t="shared" si="7"/>
        <v>1.8000000000000003</v>
      </c>
      <c r="Y22" s="19">
        <v>46008</v>
      </c>
      <c r="Z22" s="1">
        <v>1.3</v>
      </c>
    </row>
    <row r="23" spans="1:26" ht="18.95" customHeight="1" x14ac:dyDescent="0.15">
      <c r="A23" s="14" t="s">
        <v>41</v>
      </c>
      <c r="B23" s="7">
        <v>1718010</v>
      </c>
      <c r="C23" s="7" t="s">
        <v>29</v>
      </c>
      <c r="D23" s="21" t="s">
        <v>45</v>
      </c>
      <c r="E23" s="11">
        <v>3</v>
      </c>
      <c r="F23" s="11">
        <v>1</v>
      </c>
      <c r="G23" s="11">
        <v>3</v>
      </c>
      <c r="H23" s="11">
        <v>3</v>
      </c>
      <c r="I23" s="11">
        <v>2</v>
      </c>
      <c r="J23" s="20">
        <v>6</v>
      </c>
      <c r="K23" s="7">
        <v>3</v>
      </c>
      <c r="L23" s="7">
        <f t="shared" ref="L23" si="32">SUM(J23*K23)</f>
        <v>18</v>
      </c>
      <c r="M23" s="27">
        <v>1</v>
      </c>
      <c r="N23" s="7">
        <v>1</v>
      </c>
      <c r="O23" s="12" t="s">
        <v>21</v>
      </c>
      <c r="P23" s="7">
        <f t="shared" ref="P23:P37" si="33">SUM(N23+M23-1)</f>
        <v>1</v>
      </c>
      <c r="Q23" s="7">
        <f t="shared" ref="Q23" si="34">SUM(L23*M23)</f>
        <v>18</v>
      </c>
      <c r="R23" s="7">
        <v>60</v>
      </c>
      <c r="S23" s="7">
        <v>40</v>
      </c>
      <c r="T23" s="32">
        <v>10</v>
      </c>
      <c r="U23" s="30">
        <v>0.1</v>
      </c>
      <c r="V23" s="22">
        <f>U23*J23</f>
        <v>0.60000000000000009</v>
      </c>
      <c r="W23" s="18">
        <f>X23+Z23</f>
        <v>3.1000000000000005</v>
      </c>
      <c r="X23" s="18">
        <f>V23*K23</f>
        <v>1.8000000000000003</v>
      </c>
      <c r="Y23" s="19">
        <v>46008</v>
      </c>
      <c r="Z23" s="1">
        <v>1.3</v>
      </c>
    </row>
    <row r="24" spans="1:26" ht="18.95" customHeight="1" x14ac:dyDescent="0.15">
      <c r="A24" s="26" t="s">
        <v>41</v>
      </c>
      <c r="B24" s="26">
        <v>1718009</v>
      </c>
      <c r="C24" s="26" t="s">
        <v>33</v>
      </c>
      <c r="D24" s="21" t="s">
        <v>44</v>
      </c>
      <c r="E24" s="34">
        <v>21</v>
      </c>
      <c r="F24" s="11">
        <v>1</v>
      </c>
      <c r="G24" s="11">
        <v>3</v>
      </c>
      <c r="H24" s="11">
        <v>3</v>
      </c>
      <c r="I24" s="11">
        <v>2</v>
      </c>
      <c r="J24" s="20">
        <v>6</v>
      </c>
      <c r="K24" s="26">
        <v>11</v>
      </c>
      <c r="L24" s="26">
        <f t="shared" ref="L24" si="35">SUM(J24*K24)</f>
        <v>66</v>
      </c>
      <c r="M24" s="27">
        <v>1</v>
      </c>
      <c r="N24" s="26">
        <v>1</v>
      </c>
      <c r="O24" s="28" t="s">
        <v>21</v>
      </c>
      <c r="P24" s="26">
        <f t="shared" ref="P24" si="36">SUM(N24+M24-1)</f>
        <v>1</v>
      </c>
      <c r="Q24" s="26">
        <f t="shared" ref="Q24" si="37">SUM(L24*M24)</f>
        <v>66</v>
      </c>
      <c r="R24" s="26">
        <v>60</v>
      </c>
      <c r="S24" s="26">
        <v>40</v>
      </c>
      <c r="T24" s="31">
        <v>22</v>
      </c>
      <c r="U24" s="30">
        <v>0.1</v>
      </c>
      <c r="V24" s="26">
        <f t="shared" ref="V24" si="38">U24*J24</f>
        <v>0.60000000000000009</v>
      </c>
      <c r="W24" s="18">
        <f t="shared" ref="W24" si="39">X24+Z24</f>
        <v>7.9000000000000012</v>
      </c>
      <c r="X24" s="18">
        <f t="shared" ref="X24" si="40">V24*K24</f>
        <v>6.6000000000000014</v>
      </c>
      <c r="Y24" s="19">
        <v>46008</v>
      </c>
      <c r="Z24" s="1">
        <v>1.3</v>
      </c>
    </row>
    <row r="25" spans="1:26" ht="18.95" customHeight="1" x14ac:dyDescent="0.15">
      <c r="A25" s="7" t="s">
        <v>41</v>
      </c>
      <c r="B25" s="7">
        <v>1718009</v>
      </c>
      <c r="C25" s="7" t="s">
        <v>33</v>
      </c>
      <c r="D25" s="21" t="s">
        <v>44</v>
      </c>
      <c r="E25" s="35"/>
      <c r="F25" s="11">
        <v>1</v>
      </c>
      <c r="G25" s="11">
        <v>3</v>
      </c>
      <c r="H25" s="11">
        <v>3</v>
      </c>
      <c r="I25" s="11">
        <v>2</v>
      </c>
      <c r="J25" s="20">
        <v>6</v>
      </c>
      <c r="K25" s="7">
        <v>10</v>
      </c>
      <c r="L25" s="7">
        <f t="shared" ref="L25:L26" si="41">SUM(J25*K25)</f>
        <v>60</v>
      </c>
      <c r="M25" s="27">
        <v>1</v>
      </c>
      <c r="N25" s="7">
        <v>1</v>
      </c>
      <c r="O25" s="12" t="s">
        <v>21</v>
      </c>
      <c r="P25" s="7">
        <f t="shared" si="33"/>
        <v>1</v>
      </c>
      <c r="Q25" s="7">
        <f t="shared" ref="Q25:Q26" si="42">SUM(L25*M25)</f>
        <v>60</v>
      </c>
      <c r="R25" s="7">
        <v>60</v>
      </c>
      <c r="S25" s="7">
        <v>40</v>
      </c>
      <c r="T25" s="31">
        <v>22</v>
      </c>
      <c r="U25" s="30">
        <v>0.1</v>
      </c>
      <c r="V25" s="23">
        <f t="shared" ref="V25:V37" si="43">U25*J25</f>
        <v>0.60000000000000009</v>
      </c>
      <c r="W25" s="18">
        <f t="shared" ref="W25:W37" si="44">X25+Z25</f>
        <v>7.3000000000000007</v>
      </c>
      <c r="X25" s="18">
        <f t="shared" ref="X25:X37" si="45">V25*K25</f>
        <v>6.0000000000000009</v>
      </c>
      <c r="Y25" s="19">
        <v>46008</v>
      </c>
      <c r="Z25" s="1">
        <v>1.3</v>
      </c>
    </row>
    <row r="26" spans="1:26" ht="18.95" customHeight="1" x14ac:dyDescent="0.15">
      <c r="A26" s="26" t="s">
        <v>41</v>
      </c>
      <c r="B26" s="26">
        <v>1718009</v>
      </c>
      <c r="C26" s="26" t="s">
        <v>33</v>
      </c>
      <c r="D26" s="10" t="s">
        <v>45</v>
      </c>
      <c r="E26" s="34">
        <v>21</v>
      </c>
      <c r="F26" s="11">
        <v>1</v>
      </c>
      <c r="G26" s="11">
        <v>3</v>
      </c>
      <c r="H26" s="11">
        <v>3</v>
      </c>
      <c r="I26" s="11">
        <v>2</v>
      </c>
      <c r="J26" s="20">
        <v>6</v>
      </c>
      <c r="K26" s="26">
        <v>11</v>
      </c>
      <c r="L26" s="26">
        <f t="shared" si="41"/>
        <v>66</v>
      </c>
      <c r="M26" s="27">
        <v>1</v>
      </c>
      <c r="N26" s="26">
        <v>1</v>
      </c>
      <c r="O26" s="28" t="s">
        <v>21</v>
      </c>
      <c r="P26" s="26">
        <f t="shared" ref="P26" si="46">SUM(N26+M26-1)</f>
        <v>1</v>
      </c>
      <c r="Q26" s="26">
        <f t="shared" si="42"/>
        <v>66</v>
      </c>
      <c r="R26" s="26">
        <v>60</v>
      </c>
      <c r="S26" s="26">
        <v>40</v>
      </c>
      <c r="T26" s="31">
        <v>22</v>
      </c>
      <c r="U26" s="30">
        <v>0.1</v>
      </c>
      <c r="V26" s="26">
        <f t="shared" ref="V26" si="47">U26*J26</f>
        <v>0.60000000000000009</v>
      </c>
      <c r="W26" s="18">
        <f t="shared" ref="W26" si="48">X26+Z26</f>
        <v>7.9000000000000012</v>
      </c>
      <c r="X26" s="18">
        <f t="shared" ref="X26" si="49">V26*K26</f>
        <v>6.6000000000000014</v>
      </c>
      <c r="Y26" s="19">
        <v>46008</v>
      </c>
      <c r="Z26" s="1">
        <v>1.3</v>
      </c>
    </row>
    <row r="27" spans="1:26" ht="18.95" customHeight="1" x14ac:dyDescent="0.15">
      <c r="A27" s="7" t="s">
        <v>41</v>
      </c>
      <c r="B27" s="7">
        <v>1718009</v>
      </c>
      <c r="C27" s="7" t="s">
        <v>33</v>
      </c>
      <c r="D27" s="10" t="s">
        <v>45</v>
      </c>
      <c r="E27" s="35"/>
      <c r="F27" s="11">
        <v>1</v>
      </c>
      <c r="G27" s="11">
        <v>3</v>
      </c>
      <c r="H27" s="11">
        <v>3</v>
      </c>
      <c r="I27" s="11">
        <v>2</v>
      </c>
      <c r="J27" s="20">
        <v>6</v>
      </c>
      <c r="K27" s="7">
        <v>10</v>
      </c>
      <c r="L27" s="7">
        <f t="shared" ref="L27:L36" si="50">SUM(J27*K27)</f>
        <v>60</v>
      </c>
      <c r="M27" s="27">
        <v>1</v>
      </c>
      <c r="N27" s="7">
        <v>1</v>
      </c>
      <c r="O27" s="12" t="s">
        <v>21</v>
      </c>
      <c r="P27" s="7">
        <f t="shared" si="33"/>
        <v>1</v>
      </c>
      <c r="Q27" s="7">
        <f t="shared" ref="Q27:Q36" si="51">SUM(L27*M27)</f>
        <v>60</v>
      </c>
      <c r="R27" s="7">
        <v>60</v>
      </c>
      <c r="S27" s="7">
        <v>40</v>
      </c>
      <c r="T27" s="31">
        <v>22</v>
      </c>
      <c r="U27" s="30">
        <v>0.1</v>
      </c>
      <c r="V27" s="23">
        <f t="shared" si="43"/>
        <v>0.60000000000000009</v>
      </c>
      <c r="W27" s="18">
        <f t="shared" si="44"/>
        <v>7.3000000000000007</v>
      </c>
      <c r="X27" s="18">
        <f t="shared" si="45"/>
        <v>6.0000000000000009</v>
      </c>
      <c r="Y27" s="19">
        <v>46008</v>
      </c>
      <c r="Z27" s="1">
        <v>1.3</v>
      </c>
    </row>
    <row r="28" spans="1:26" ht="18.95" customHeight="1" x14ac:dyDescent="0.15">
      <c r="A28" s="7" t="s">
        <v>41</v>
      </c>
      <c r="B28" s="7">
        <v>1718008</v>
      </c>
      <c r="C28" s="7" t="s">
        <v>38</v>
      </c>
      <c r="D28" s="10" t="s">
        <v>44</v>
      </c>
      <c r="E28" s="11">
        <v>16</v>
      </c>
      <c r="F28" s="11">
        <v>1</v>
      </c>
      <c r="G28" s="11">
        <v>3</v>
      </c>
      <c r="H28" s="11">
        <v>3</v>
      </c>
      <c r="I28" s="11">
        <v>2</v>
      </c>
      <c r="J28" s="20">
        <v>6</v>
      </c>
      <c r="K28" s="7">
        <v>16</v>
      </c>
      <c r="L28" s="7">
        <f t="shared" si="50"/>
        <v>96</v>
      </c>
      <c r="M28" s="27">
        <v>1</v>
      </c>
      <c r="N28" s="7">
        <v>1</v>
      </c>
      <c r="O28" s="12" t="s">
        <v>21</v>
      </c>
      <c r="P28" s="7">
        <f t="shared" si="33"/>
        <v>1</v>
      </c>
      <c r="Q28" s="7">
        <f t="shared" si="51"/>
        <v>96</v>
      </c>
      <c r="R28" s="7">
        <v>60</v>
      </c>
      <c r="S28" s="7">
        <v>40</v>
      </c>
      <c r="T28" s="33">
        <v>40</v>
      </c>
      <c r="U28" s="30">
        <v>0.1</v>
      </c>
      <c r="V28" s="23">
        <f t="shared" si="43"/>
        <v>0.60000000000000009</v>
      </c>
      <c r="W28" s="18">
        <f t="shared" si="44"/>
        <v>10.900000000000002</v>
      </c>
      <c r="X28" s="18">
        <f t="shared" si="45"/>
        <v>9.6000000000000014</v>
      </c>
      <c r="Y28" s="19">
        <v>46008</v>
      </c>
      <c r="Z28" s="1">
        <v>1.3</v>
      </c>
    </row>
    <row r="29" spans="1:26" ht="18.95" customHeight="1" x14ac:dyDescent="0.15">
      <c r="A29" s="7" t="s">
        <v>41</v>
      </c>
      <c r="B29" s="7">
        <v>1718008</v>
      </c>
      <c r="C29" s="7" t="s">
        <v>38</v>
      </c>
      <c r="D29" s="10" t="s">
        <v>45</v>
      </c>
      <c r="E29" s="11">
        <v>16</v>
      </c>
      <c r="F29" s="11">
        <v>1</v>
      </c>
      <c r="G29" s="11">
        <v>3</v>
      </c>
      <c r="H29" s="11">
        <v>3</v>
      </c>
      <c r="I29" s="11">
        <v>2</v>
      </c>
      <c r="J29" s="20">
        <v>6</v>
      </c>
      <c r="K29" s="7">
        <v>16</v>
      </c>
      <c r="L29" s="7">
        <f t="shared" ref="L29:L30" si="52">SUM(J29*K29)</f>
        <v>96</v>
      </c>
      <c r="M29" s="27">
        <v>1</v>
      </c>
      <c r="N29" s="7">
        <v>1</v>
      </c>
      <c r="O29" s="12" t="s">
        <v>21</v>
      </c>
      <c r="P29" s="7">
        <f t="shared" si="33"/>
        <v>1</v>
      </c>
      <c r="Q29" s="7">
        <f t="shared" ref="Q29:Q31" si="53">SUM(L29*M29)</f>
        <v>96</v>
      </c>
      <c r="R29" s="7">
        <v>60</v>
      </c>
      <c r="S29" s="7">
        <v>40</v>
      </c>
      <c r="T29" s="33">
        <v>40</v>
      </c>
      <c r="U29" s="30">
        <v>0.1</v>
      </c>
      <c r="V29" s="23">
        <f t="shared" si="43"/>
        <v>0.60000000000000009</v>
      </c>
      <c r="W29" s="18">
        <f t="shared" si="44"/>
        <v>10.900000000000002</v>
      </c>
      <c r="X29" s="18">
        <f t="shared" si="45"/>
        <v>9.6000000000000014</v>
      </c>
      <c r="Y29" s="19">
        <v>46008</v>
      </c>
      <c r="Z29" s="1">
        <v>1.3</v>
      </c>
    </row>
    <row r="30" spans="1:26" ht="18.95" customHeight="1" x14ac:dyDescent="0.15">
      <c r="A30" s="7" t="s">
        <v>41</v>
      </c>
      <c r="B30" s="7">
        <v>1718007</v>
      </c>
      <c r="C30" s="7" t="s">
        <v>28</v>
      </c>
      <c r="D30" s="10" t="s">
        <v>44</v>
      </c>
      <c r="E30" s="11">
        <v>5</v>
      </c>
      <c r="F30" s="11">
        <v>1</v>
      </c>
      <c r="G30" s="11">
        <v>3</v>
      </c>
      <c r="H30" s="11">
        <v>3</v>
      </c>
      <c r="I30" s="11">
        <v>2</v>
      </c>
      <c r="J30" s="20">
        <v>6</v>
      </c>
      <c r="K30" s="7">
        <v>5</v>
      </c>
      <c r="L30" s="7">
        <f t="shared" si="52"/>
        <v>30</v>
      </c>
      <c r="M30" s="27">
        <v>1</v>
      </c>
      <c r="N30" s="7">
        <v>1</v>
      </c>
      <c r="O30" s="12" t="s">
        <v>21</v>
      </c>
      <c r="P30" s="7">
        <f t="shared" ref="P30" si="54">SUM(N30+M30-1)</f>
        <v>1</v>
      </c>
      <c r="Q30" s="7">
        <f t="shared" si="53"/>
        <v>30</v>
      </c>
      <c r="R30" s="7">
        <v>60</v>
      </c>
      <c r="S30" s="7">
        <v>40</v>
      </c>
      <c r="T30" s="32">
        <v>10</v>
      </c>
      <c r="U30" s="30">
        <v>0.1</v>
      </c>
      <c r="V30" s="23">
        <f t="shared" si="43"/>
        <v>0.60000000000000009</v>
      </c>
      <c r="W30" s="18">
        <f t="shared" si="44"/>
        <v>4.3000000000000007</v>
      </c>
      <c r="X30" s="18">
        <f t="shared" si="45"/>
        <v>3.0000000000000004</v>
      </c>
      <c r="Y30" s="19">
        <v>46008</v>
      </c>
      <c r="Z30" s="1">
        <v>1.3</v>
      </c>
    </row>
    <row r="31" spans="1:26" ht="18.95" customHeight="1" x14ac:dyDescent="0.15">
      <c r="A31" s="23" t="s">
        <v>41</v>
      </c>
      <c r="B31" s="23">
        <v>1718007</v>
      </c>
      <c r="C31" s="23" t="s">
        <v>28</v>
      </c>
      <c r="D31" s="10" t="s">
        <v>45</v>
      </c>
      <c r="E31" s="11">
        <v>5</v>
      </c>
      <c r="F31" s="11">
        <v>1</v>
      </c>
      <c r="G31" s="11">
        <v>3</v>
      </c>
      <c r="H31" s="11">
        <v>3</v>
      </c>
      <c r="I31" s="11">
        <v>2</v>
      </c>
      <c r="J31" s="20">
        <v>6</v>
      </c>
      <c r="K31" s="23">
        <v>5</v>
      </c>
      <c r="L31" s="23">
        <f t="shared" ref="L31" si="55">SUM(J31*K31)</f>
        <v>30</v>
      </c>
      <c r="M31" s="27">
        <v>1</v>
      </c>
      <c r="N31" s="23">
        <v>1</v>
      </c>
      <c r="O31" s="24" t="s">
        <v>21</v>
      </c>
      <c r="P31" s="23">
        <f t="shared" ref="P31" si="56">SUM(N31+M31-1)</f>
        <v>1</v>
      </c>
      <c r="Q31" s="23">
        <f t="shared" si="53"/>
        <v>30</v>
      </c>
      <c r="R31" s="23">
        <v>60</v>
      </c>
      <c r="S31" s="23">
        <v>40</v>
      </c>
      <c r="T31" s="32">
        <v>10</v>
      </c>
      <c r="U31" s="30">
        <v>0.1</v>
      </c>
      <c r="V31" s="23">
        <f t="shared" ref="V31" si="57">U31*J31</f>
        <v>0.60000000000000009</v>
      </c>
      <c r="W31" s="18">
        <f t="shared" ref="W31" si="58">X31+Z31</f>
        <v>4.3000000000000007</v>
      </c>
      <c r="X31" s="18">
        <f t="shared" ref="X31" si="59">V31*K31</f>
        <v>3.0000000000000004</v>
      </c>
      <c r="Y31" s="19">
        <v>46008</v>
      </c>
      <c r="Z31" s="1">
        <v>1.3</v>
      </c>
    </row>
    <row r="32" spans="1:26" ht="18.95" customHeight="1" x14ac:dyDescent="0.15">
      <c r="A32" s="7" t="s">
        <v>41</v>
      </c>
      <c r="B32" s="7">
        <v>1718006</v>
      </c>
      <c r="C32" s="7" t="s">
        <v>32</v>
      </c>
      <c r="D32" s="10" t="s">
        <v>44</v>
      </c>
      <c r="E32" s="11">
        <v>38</v>
      </c>
      <c r="F32" s="11">
        <v>1</v>
      </c>
      <c r="G32" s="11">
        <v>3</v>
      </c>
      <c r="H32" s="11">
        <v>3</v>
      </c>
      <c r="I32" s="11">
        <v>2</v>
      </c>
      <c r="J32" s="20">
        <v>6</v>
      </c>
      <c r="K32" s="7">
        <v>19</v>
      </c>
      <c r="L32" s="7">
        <f t="shared" ref="L32" si="60">SUM(J32*K32)</f>
        <v>114</v>
      </c>
      <c r="M32" s="27">
        <v>2</v>
      </c>
      <c r="N32" s="7">
        <v>1</v>
      </c>
      <c r="O32" s="12" t="s">
        <v>21</v>
      </c>
      <c r="P32" s="7">
        <f t="shared" si="33"/>
        <v>2</v>
      </c>
      <c r="Q32" s="7">
        <f t="shared" ref="Q32" si="61">SUM(L32*M32)</f>
        <v>228</v>
      </c>
      <c r="R32" s="7">
        <v>60</v>
      </c>
      <c r="S32" s="7">
        <v>40</v>
      </c>
      <c r="T32" s="33">
        <v>40</v>
      </c>
      <c r="U32" s="30">
        <v>0.1</v>
      </c>
      <c r="V32" s="23">
        <f t="shared" si="43"/>
        <v>0.60000000000000009</v>
      </c>
      <c r="W32" s="18">
        <f t="shared" si="44"/>
        <v>12.700000000000003</v>
      </c>
      <c r="X32" s="18">
        <f t="shared" si="45"/>
        <v>11.400000000000002</v>
      </c>
      <c r="Y32" s="19">
        <v>46032</v>
      </c>
      <c r="Z32" s="1">
        <v>1.3</v>
      </c>
    </row>
    <row r="33" spans="1:26" ht="18.95" customHeight="1" x14ac:dyDescent="0.15">
      <c r="A33" s="7" t="s">
        <v>41</v>
      </c>
      <c r="B33" s="7">
        <v>1718006</v>
      </c>
      <c r="C33" s="7" t="s">
        <v>32</v>
      </c>
      <c r="D33" s="10" t="s">
        <v>45</v>
      </c>
      <c r="E33" s="11">
        <v>38</v>
      </c>
      <c r="F33" s="11">
        <v>1</v>
      </c>
      <c r="G33" s="11">
        <v>3</v>
      </c>
      <c r="H33" s="11">
        <v>3</v>
      </c>
      <c r="I33" s="11">
        <v>2</v>
      </c>
      <c r="J33" s="20">
        <v>6</v>
      </c>
      <c r="K33" s="7">
        <v>19</v>
      </c>
      <c r="L33" s="7">
        <f t="shared" si="50"/>
        <v>114</v>
      </c>
      <c r="M33" s="27">
        <v>2</v>
      </c>
      <c r="N33" s="7">
        <v>1</v>
      </c>
      <c r="O33" s="12" t="s">
        <v>21</v>
      </c>
      <c r="P33" s="7">
        <f t="shared" si="33"/>
        <v>2</v>
      </c>
      <c r="Q33" s="7">
        <f t="shared" si="51"/>
        <v>228</v>
      </c>
      <c r="R33" s="7">
        <v>60</v>
      </c>
      <c r="S33" s="7">
        <v>40</v>
      </c>
      <c r="T33" s="33">
        <v>40</v>
      </c>
      <c r="U33" s="30">
        <v>0.1</v>
      </c>
      <c r="V33" s="23">
        <f t="shared" si="43"/>
        <v>0.60000000000000009</v>
      </c>
      <c r="W33" s="18">
        <f t="shared" si="44"/>
        <v>12.700000000000003</v>
      </c>
      <c r="X33" s="18">
        <f t="shared" si="45"/>
        <v>11.400000000000002</v>
      </c>
      <c r="Y33" s="19">
        <v>46032</v>
      </c>
      <c r="Z33" s="1">
        <v>1.3</v>
      </c>
    </row>
    <row r="34" spans="1:26" ht="18.95" customHeight="1" x14ac:dyDescent="0.15">
      <c r="A34" s="7" t="s">
        <v>41</v>
      </c>
      <c r="B34" s="7">
        <v>1718005</v>
      </c>
      <c r="C34" s="7" t="s">
        <v>30</v>
      </c>
      <c r="D34" s="10" t="s">
        <v>44</v>
      </c>
      <c r="E34" s="11">
        <v>8</v>
      </c>
      <c r="F34" s="11">
        <v>1</v>
      </c>
      <c r="G34" s="11">
        <v>3</v>
      </c>
      <c r="H34" s="11">
        <v>3</v>
      </c>
      <c r="I34" s="11">
        <v>2</v>
      </c>
      <c r="J34" s="20">
        <v>6</v>
      </c>
      <c r="K34" s="7">
        <v>8</v>
      </c>
      <c r="L34" s="7">
        <f t="shared" si="50"/>
        <v>48</v>
      </c>
      <c r="M34" s="27">
        <v>1</v>
      </c>
      <c r="N34" s="7">
        <v>1</v>
      </c>
      <c r="O34" s="12" t="s">
        <v>21</v>
      </c>
      <c r="P34" s="7">
        <f t="shared" si="33"/>
        <v>1</v>
      </c>
      <c r="Q34" s="7">
        <f t="shared" si="51"/>
        <v>48</v>
      </c>
      <c r="R34" s="7">
        <v>60</v>
      </c>
      <c r="S34" s="7">
        <v>40</v>
      </c>
      <c r="T34" s="31">
        <v>22</v>
      </c>
      <c r="U34" s="30">
        <v>0.1</v>
      </c>
      <c r="V34" s="23">
        <f t="shared" si="43"/>
        <v>0.60000000000000009</v>
      </c>
      <c r="W34" s="18">
        <f t="shared" si="44"/>
        <v>6.1000000000000005</v>
      </c>
      <c r="X34" s="18">
        <f t="shared" si="45"/>
        <v>4.8000000000000007</v>
      </c>
      <c r="Y34" s="19">
        <v>46032</v>
      </c>
      <c r="Z34" s="1">
        <v>1.3</v>
      </c>
    </row>
    <row r="35" spans="1:26" ht="18.95" customHeight="1" x14ac:dyDescent="0.15">
      <c r="A35" s="23" t="s">
        <v>41</v>
      </c>
      <c r="B35" s="23">
        <v>1718005</v>
      </c>
      <c r="C35" s="23" t="s">
        <v>30</v>
      </c>
      <c r="D35" s="10" t="s">
        <v>45</v>
      </c>
      <c r="E35" s="11">
        <v>8</v>
      </c>
      <c r="F35" s="11">
        <v>1</v>
      </c>
      <c r="G35" s="11">
        <v>3</v>
      </c>
      <c r="H35" s="11">
        <v>3</v>
      </c>
      <c r="I35" s="11">
        <v>2</v>
      </c>
      <c r="J35" s="20">
        <v>6</v>
      </c>
      <c r="K35" s="23">
        <v>8</v>
      </c>
      <c r="L35" s="23">
        <f t="shared" ref="L35" si="62">SUM(J35*K35)</f>
        <v>48</v>
      </c>
      <c r="M35" s="27">
        <v>1</v>
      </c>
      <c r="N35" s="23">
        <v>1</v>
      </c>
      <c r="O35" s="24" t="s">
        <v>21</v>
      </c>
      <c r="P35" s="23">
        <f t="shared" ref="P35" si="63">SUM(N35+M35-1)</f>
        <v>1</v>
      </c>
      <c r="Q35" s="23">
        <f t="shared" ref="Q35" si="64">SUM(L35*M35)</f>
        <v>48</v>
      </c>
      <c r="R35" s="23">
        <v>60</v>
      </c>
      <c r="S35" s="23">
        <v>40</v>
      </c>
      <c r="T35" s="31">
        <v>22</v>
      </c>
      <c r="U35" s="30">
        <v>0.1</v>
      </c>
      <c r="V35" s="23">
        <f t="shared" ref="V35" si="65">U35*J35</f>
        <v>0.60000000000000009</v>
      </c>
      <c r="W35" s="18">
        <f t="shared" ref="W35" si="66">X35+Z35</f>
        <v>6.1000000000000005</v>
      </c>
      <c r="X35" s="18">
        <f t="shared" ref="X35" si="67">V35*K35</f>
        <v>4.8000000000000007</v>
      </c>
      <c r="Y35" s="19">
        <v>46032</v>
      </c>
      <c r="Z35" s="1">
        <v>1.3</v>
      </c>
    </row>
    <row r="36" spans="1:26" ht="18.95" customHeight="1" x14ac:dyDescent="0.15">
      <c r="A36" s="7" t="s">
        <v>41</v>
      </c>
      <c r="B36" s="7">
        <v>1718004</v>
      </c>
      <c r="C36" s="7" t="s">
        <v>31</v>
      </c>
      <c r="D36" s="10" t="s">
        <v>44</v>
      </c>
      <c r="E36" s="11">
        <v>10</v>
      </c>
      <c r="F36" s="11">
        <v>1</v>
      </c>
      <c r="G36" s="11">
        <v>3</v>
      </c>
      <c r="H36" s="11">
        <v>3</v>
      </c>
      <c r="I36" s="11">
        <v>2</v>
      </c>
      <c r="J36" s="20">
        <v>6</v>
      </c>
      <c r="K36" s="7">
        <v>10</v>
      </c>
      <c r="L36" s="7">
        <f t="shared" si="50"/>
        <v>60</v>
      </c>
      <c r="M36" s="27">
        <v>1</v>
      </c>
      <c r="N36" s="7">
        <v>1</v>
      </c>
      <c r="O36" s="12" t="s">
        <v>21</v>
      </c>
      <c r="P36" s="7">
        <f t="shared" ref="P36" si="68">SUM(N36+M36-1)</f>
        <v>1</v>
      </c>
      <c r="Q36" s="7">
        <f t="shared" si="51"/>
        <v>60</v>
      </c>
      <c r="R36" s="7">
        <v>60</v>
      </c>
      <c r="S36" s="7">
        <v>40</v>
      </c>
      <c r="T36" s="31">
        <v>22</v>
      </c>
      <c r="U36" s="30">
        <v>0.1</v>
      </c>
      <c r="V36" s="23">
        <f t="shared" si="43"/>
        <v>0.60000000000000009</v>
      </c>
      <c r="W36" s="18">
        <f t="shared" si="44"/>
        <v>7.3000000000000007</v>
      </c>
      <c r="X36" s="18">
        <f t="shared" si="45"/>
        <v>6.0000000000000009</v>
      </c>
      <c r="Y36" s="19">
        <v>46032</v>
      </c>
      <c r="Z36" s="1">
        <v>1.3</v>
      </c>
    </row>
    <row r="37" spans="1:26" ht="18.95" customHeight="1" x14ac:dyDescent="0.15">
      <c r="A37" s="7" t="s">
        <v>41</v>
      </c>
      <c r="B37" s="7">
        <v>1718004</v>
      </c>
      <c r="C37" s="7" t="s">
        <v>31</v>
      </c>
      <c r="D37" s="10" t="s">
        <v>45</v>
      </c>
      <c r="E37" s="11">
        <v>10</v>
      </c>
      <c r="F37" s="11">
        <v>1</v>
      </c>
      <c r="G37" s="11">
        <v>3</v>
      </c>
      <c r="H37" s="11">
        <v>3</v>
      </c>
      <c r="I37" s="11">
        <v>2</v>
      </c>
      <c r="J37" s="20">
        <v>6</v>
      </c>
      <c r="K37" s="7">
        <v>10</v>
      </c>
      <c r="L37" s="7">
        <f t="shared" ref="L37" si="69">SUM(J37*K37)</f>
        <v>60</v>
      </c>
      <c r="M37" s="27">
        <v>1</v>
      </c>
      <c r="N37" s="7">
        <v>1</v>
      </c>
      <c r="O37" s="12" t="s">
        <v>21</v>
      </c>
      <c r="P37" s="7">
        <f t="shared" si="33"/>
        <v>1</v>
      </c>
      <c r="Q37" s="7">
        <f t="shared" ref="Q37" si="70">SUM(L37*M37)</f>
        <v>60</v>
      </c>
      <c r="R37" s="7">
        <v>60</v>
      </c>
      <c r="S37" s="7">
        <v>40</v>
      </c>
      <c r="T37" s="31">
        <v>22</v>
      </c>
      <c r="U37" s="30">
        <v>0.1</v>
      </c>
      <c r="V37" s="23">
        <f t="shared" si="43"/>
        <v>0.60000000000000009</v>
      </c>
      <c r="W37" s="18">
        <f t="shared" si="44"/>
        <v>7.3000000000000007</v>
      </c>
      <c r="X37" s="18">
        <f t="shared" si="45"/>
        <v>6.0000000000000009</v>
      </c>
      <c r="Y37" s="19">
        <v>46032</v>
      </c>
      <c r="Z37" s="1">
        <v>1.3</v>
      </c>
    </row>
    <row r="38" spans="1:26" ht="18.95" customHeight="1" x14ac:dyDescent="0.15">
      <c r="A38" s="7"/>
      <c r="B38" s="7"/>
      <c r="C38" s="7"/>
      <c r="D38" s="10"/>
      <c r="E38" s="11"/>
      <c r="F38" s="11"/>
      <c r="G38" s="11"/>
      <c r="H38" s="11"/>
      <c r="I38" s="11"/>
      <c r="J38" s="7"/>
      <c r="K38" s="7"/>
      <c r="L38" s="7"/>
      <c r="M38" s="8"/>
      <c r="N38" s="7"/>
      <c r="O38" s="12"/>
      <c r="P38" s="7"/>
      <c r="Q38" s="7">
        <f>SUM(Q4:Q37)</f>
        <v>2004</v>
      </c>
      <c r="R38" s="7"/>
      <c r="S38" s="7"/>
      <c r="T38" s="7"/>
      <c r="U38" s="23"/>
      <c r="V38" s="7"/>
      <c r="W38" s="18"/>
      <c r="X38" s="18"/>
      <c r="Y38" s="19"/>
    </row>
    <row r="39" spans="1:26" ht="18.95" customHeight="1" x14ac:dyDescent="0.15">
      <c r="A39" s="7"/>
      <c r="B39" s="7"/>
      <c r="C39" s="7"/>
      <c r="D39" s="10"/>
      <c r="E39" s="11"/>
      <c r="F39" s="11"/>
      <c r="G39" s="11"/>
      <c r="H39" s="11"/>
      <c r="I39" s="11"/>
      <c r="J39" s="7"/>
      <c r="K39" s="7"/>
      <c r="L39" s="7"/>
      <c r="M39" s="8"/>
      <c r="N39" s="7"/>
      <c r="O39" s="12"/>
      <c r="P39" s="7"/>
      <c r="Q39" s="7"/>
      <c r="R39" s="7"/>
      <c r="S39" s="7"/>
      <c r="T39" s="7"/>
      <c r="U39" s="23"/>
      <c r="V39" s="7"/>
      <c r="W39" s="18"/>
      <c r="X39" s="18"/>
      <c r="Y39" s="19"/>
    </row>
  </sheetData>
  <autoFilter ref="A3:Y39"/>
  <mergeCells count="25">
    <mergeCell ref="A1:X1"/>
    <mergeCell ref="F2:I2"/>
    <mergeCell ref="A2:A3"/>
    <mergeCell ref="B2:B3"/>
    <mergeCell ref="C2:C3"/>
    <mergeCell ref="D2:D3"/>
    <mergeCell ref="E2:E3"/>
    <mergeCell ref="N2:N3"/>
    <mergeCell ref="O2:O3"/>
    <mergeCell ref="P2:P3"/>
    <mergeCell ref="Q2:Q3"/>
    <mergeCell ref="R2:R3"/>
    <mergeCell ref="S2:S3"/>
    <mergeCell ref="W2:W3"/>
    <mergeCell ref="X2:X3"/>
    <mergeCell ref="M2:M3"/>
    <mergeCell ref="J2:J3"/>
    <mergeCell ref="K2:K3"/>
    <mergeCell ref="L2:L3"/>
    <mergeCell ref="U2:U3"/>
    <mergeCell ref="E14:E15"/>
    <mergeCell ref="E16:E17"/>
    <mergeCell ref="E24:E25"/>
    <mergeCell ref="E26:E27"/>
    <mergeCell ref="T2:T3"/>
  </mergeCells>
  <phoneticPr fontId="6" type="noConversion"/>
  <pageMargins left="0.39305555555555599" right="0.196527777777778" top="0.40902777777777799" bottom="0.21249999999999999" header="0.5" footer="0.5"/>
  <pageSetup paperSize="9" scale="4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1</vt:lpstr>
      <vt:lpstr>'1'!Print_Area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华为</dc:creator>
  <cp:lastModifiedBy>admin</cp:lastModifiedBy>
  <dcterms:created xsi:type="dcterms:W3CDTF">2024-08-14T05:50:00Z</dcterms:created>
  <dcterms:modified xsi:type="dcterms:W3CDTF">2025-12-10T03:05:38Z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45B0C91E974740708DAE97A462FB0756_13</vt:lpwstr>
  </property>
  <property fmtid="{D5CDD505-2E9C-101B-9397-08002B2CF9AE}" pid="3" name="KSOProductBuildVer">
    <vt:lpwstr>2052-12.1.0.19302</vt:lpwstr>
  </property>
</Properties>
</file>