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 腰封" sheetId="1" r:id="rId1"/>
    <sheet name="明细" sheetId="2" r:id="rId2"/>
  </sheets>
  <definedNames>
    <definedName name="_xlnm.Print_Area" localSheetId="0">' 腰封'!$A$1:$E$15</definedName>
    <definedName name="_xlnm.Print_Area" localSheetId="1">明细!$A$1:$I$25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<sst xmlns="http://schemas.openxmlformats.org/spreadsheetml/2006/main" count="50" uniqueCount="28">
  <si>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辅料名称</t>
  </si>
  <si>
    <t>颜色/图片</t>
  </si>
  <si>
    <t>尺码</t>
  </si>
  <si>
    <t>大货订购数（张）</t>
  </si>
  <si>
    <t>大货样（大货样单独放一个箱子里，寄办公室）</t>
  </si>
  <si>
    <t>英国单 PP腰封 大货
size: 24"Wx3.5"H</t>
  </si>
  <si>
    <r>
      <rPr>
        <sz val="8"/>
        <rFont val="微软雅黑"/>
        <charset val="134"/>
      </rPr>
      <t xml:space="preserve">#402 C14034 01 Cheetah Floral 藏青底花朵印花  </t>
    </r>
    <r>
      <rPr>
        <b/>
        <sz val="8"/>
        <color rgb="FFFF0000"/>
        <rFont val="微软雅黑"/>
        <charset val="134"/>
      </rPr>
      <t xml:space="preserve">NAVY        </t>
    </r>
    <r>
      <rPr>
        <sz val="8"/>
        <rFont val="微软雅黑"/>
        <charset val="134"/>
      </rPr>
      <t xml:space="preserve">                                                        
CSSH11539122B--分颜色，分尺码
</t>
    </r>
  </si>
  <si>
    <t>S</t>
  </si>
  <si>
    <t>M</t>
  </si>
  <si>
    <t>L</t>
  </si>
  <si>
    <t>XL</t>
  </si>
  <si>
    <r>
      <rPr>
        <sz val="8"/>
        <rFont val="微软雅黑"/>
        <charset val="134"/>
      </rPr>
      <t xml:space="preserve">#674 Cabana Stripe 紫红条纹印花 </t>
    </r>
    <r>
      <rPr>
        <b/>
        <sz val="8"/>
        <color rgb="FFFF0000"/>
        <rFont val="微软雅黑"/>
        <charset val="134"/>
      </rPr>
      <t>PINK/RED</t>
    </r>
    <r>
      <rPr>
        <sz val="8"/>
        <rFont val="微软雅黑"/>
        <charset val="134"/>
      </rPr>
      <t xml:space="preserve">
CSSH11539122C--分颜色，分尺码</t>
    </r>
  </si>
  <si>
    <r>
      <rPr>
        <sz val="8"/>
        <rFont val="微软雅黑"/>
        <charset val="134"/>
      </rPr>
      <t xml:space="preserve">#697 AB066 01 Sea Life 粉底龙虾印花  </t>
    </r>
    <r>
      <rPr>
        <b/>
        <sz val="8"/>
        <color rgb="FFFF0000"/>
        <rFont val="微软雅黑"/>
        <charset val="134"/>
      </rPr>
      <t>Pink</t>
    </r>
    <r>
      <rPr>
        <sz val="8"/>
        <rFont val="微软雅黑"/>
        <charset val="134"/>
      </rPr>
      <t xml:space="preserve">
CSSH11539122A--分颜色，分尺码</t>
    </r>
  </si>
  <si>
    <t>英国单
PP腰封-备用</t>
  </si>
  <si>
    <t>CSSH11539122D</t>
  </si>
  <si>
    <t>——</t>
  </si>
  <si>
    <t>备用腰封单独放在一个箱子里面</t>
  </si>
  <si>
    <t>合计</t>
  </si>
  <si>
    <t>订单数</t>
  </si>
  <si>
    <t>含备次1%</t>
  </si>
  <si>
    <t>样品</t>
  </si>
  <si>
    <t>订购数</t>
  </si>
  <si>
    <t>英国单</t>
  </si>
  <si>
    <t>#402 C14034 01 Cheetah Floral
藏青底花朵印花</t>
  </si>
  <si>
    <t>#674 Cabana Stripe
紫红条纹印花</t>
  </si>
  <si>
    <t>#697 AB066 01 Sea Life
粉底龙虾印花</t>
  </si>
  <si>
    <t>订单量</t>
  </si>
  <si>
    <t>英国单备用腰封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</si>
</sst>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5"/>
      <color indexed="8"/>
      <name val="Arial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8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0" fillId="0" borderId="0"/>
    <xf numFmtId="0" fontId="3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33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3" fontId="7" fillId="4" borderId="0" xfId="0" applyNumberFormat="1" applyFont="1" applyFill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7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1532890</xdr:colOff>
      <xdr:row>9</xdr:row>
      <xdr:rowOff>327660</xdr:rowOff>
    </xdr:from>
    <xdr:to>
      <xdr:col>1</xdr:col>
      <xdr:colOff>2712720</xdr:colOff>
      <xdr:row>12</xdr:row>
      <xdr:rowOff>384810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9745" y="4582160"/>
          <a:ext cx="1179830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1488440</xdr:colOff>
      <xdr:row>1</xdr:row>
      <xdr:rowOff>321945</xdr:rowOff>
    </xdr:from>
    <xdr:to>
      <xdr:col>1</xdr:col>
      <xdr:colOff>2709545</xdr:colOff>
      <xdr:row>4</xdr:row>
      <xdr:rowOff>422910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5295" y="918845"/>
          <a:ext cx="122110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1470025</xdr:colOff>
      <xdr:row>5</xdr:row>
      <xdr:rowOff>302260</xdr:rowOff>
    </xdr:from>
    <xdr:to>
      <xdr:col>1</xdr:col>
      <xdr:colOff>2693035</xdr:colOff>
      <xdr:row>8</xdr:row>
      <xdr:rowOff>416560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76880" y="2727960"/>
          <a:ext cx="122301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327025</xdr:colOff>
      <xdr:row>13</xdr:row>
      <xdr:rowOff>438150</xdr:rowOff>
    </xdr:from>
    <xdr:to>
      <xdr:col>1</xdr:col>
      <xdr:colOff>3852545</xdr:colOff>
      <xdr:row>13</xdr:row>
      <xdr:rowOff>1021080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33880" y="6521450"/>
          <a:ext cx="3525520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215900</xdr:colOff>
      <xdr:row>16</xdr:row>
      <xdr:rowOff>203200</xdr:rowOff>
    </xdr:from>
    <xdr:to>
      <xdr:col>6</xdr:col>
      <xdr:colOff>612140</xdr:colOff>
      <xdr:row>23</xdr:row>
      <xdr:rowOff>75565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900" y="5003800"/>
          <a:ext cx="4784090" cy="1339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="70" zoomScaleNormal="100" workbookViewId="0">
      <selection activeCell="K4" sqref="K4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4.8818181818182" customWidth="1"/>
    <col min="5" max="5" width="15.8181818181818" customWidth="1"/>
  </cols>
  <sheetData>
    <row r="1" ht="47" customHeight="1" spans="1:9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</row>
    <row r="2" ht="36" customHeight="1" spans="1:9">
      <c r="A2" s="23" t="s">
        <v>5</v>
      </c>
      <c r="B2" s="24" t="s">
        <v>6</v>
      </c>
      <c r="C2" s="25" t="s">
        <v>7</v>
      </c>
      <c r="D2" s="26">
        <f>明细!H2</f>
        <v>2100</v>
      </c>
      <c r="E2" s="27">
        <v>100</v>
      </c>
    </row>
    <row r="3" customFormat="1" ht="36" customHeight="1" spans="1:9">
      <c r="A3" s="23"/>
      <c r="B3" s="24"/>
      <c r="C3" s="25" t="s">
        <v>8</v>
      </c>
      <c r="D3" s="26">
        <f>明细!H3</f>
        <v>3350</v>
      </c>
      <c r="E3" s="28">
        <v>50</v>
      </c>
    </row>
    <row r="4" customFormat="1" ht="36" customHeight="1" spans="1:9">
      <c r="A4" s="23"/>
      <c r="B4" s="29"/>
      <c r="C4" s="25" t="s">
        <v>9</v>
      </c>
      <c r="D4" s="26">
        <f>明细!H4</f>
        <v>2050</v>
      </c>
      <c r="E4" s="28">
        <v>50</v>
      </c>
    </row>
    <row r="5" customFormat="1" ht="36" customHeight="1" spans="1:9">
      <c r="A5" s="23"/>
      <c r="B5" s="29"/>
      <c r="C5" s="25" t="s">
        <v>10</v>
      </c>
      <c r="D5" s="26">
        <f>明细!H5</f>
        <v>2050</v>
      </c>
      <c r="E5" s="28">
        <v>50</v>
      </c>
    </row>
    <row r="6" customFormat="1" ht="36" customHeight="1" spans="1:9">
      <c r="A6" s="23"/>
      <c r="B6" s="24" t="s">
        <v>11</v>
      </c>
      <c r="C6" s="25" t="s">
        <v>7</v>
      </c>
      <c r="D6" s="26">
        <f>明细!H6</f>
        <v>2100</v>
      </c>
      <c r="E6" s="27">
        <v>100</v>
      </c>
    </row>
    <row r="7" customFormat="1" ht="36" customHeight="1" spans="1:9">
      <c r="A7" s="23"/>
      <c r="B7" s="24"/>
      <c r="C7" s="25" t="s">
        <v>8</v>
      </c>
      <c r="D7" s="26">
        <f>明细!H7</f>
        <v>2050</v>
      </c>
      <c r="E7" s="28">
        <v>50</v>
      </c>
    </row>
    <row r="8" customFormat="1" ht="36" customHeight="1" spans="1:9">
      <c r="A8" s="23"/>
      <c r="B8" s="29"/>
      <c r="C8" s="25" t="s">
        <v>9</v>
      </c>
      <c r="D8" s="26">
        <f>明细!H8</f>
        <v>1400</v>
      </c>
      <c r="E8" s="28">
        <v>50</v>
      </c>
    </row>
    <row r="9" customFormat="1" ht="36" customHeight="1" spans="1:9">
      <c r="A9" s="23"/>
      <c r="B9" s="29"/>
      <c r="C9" s="25" t="s">
        <v>10</v>
      </c>
      <c r="D9" s="26">
        <f>明细!H9</f>
        <v>1400</v>
      </c>
      <c r="E9" s="28">
        <v>50</v>
      </c>
    </row>
    <row r="10" customFormat="1" ht="36" customHeight="1" spans="1:9">
      <c r="A10" s="23"/>
      <c r="B10" s="30" t="s">
        <v>12</v>
      </c>
      <c r="C10" s="25" t="s">
        <v>7</v>
      </c>
      <c r="D10" s="26">
        <f>明细!H10</f>
        <v>2750</v>
      </c>
      <c r="E10" s="27">
        <v>100</v>
      </c>
      <c r="F10" s="31"/>
      <c r="G10" s="32"/>
      <c r="H10" s="31"/>
      <c r="I10" s="31"/>
    </row>
    <row r="11" customFormat="1" ht="36" customHeight="1" spans="1:9">
      <c r="A11" s="23"/>
      <c r="B11" s="33"/>
      <c r="C11" s="25" t="s">
        <v>8</v>
      </c>
      <c r="D11" s="26">
        <f>明细!H11</f>
        <v>3350</v>
      </c>
      <c r="E11" s="28">
        <v>50</v>
      </c>
      <c r="F11" s="31"/>
      <c r="G11" s="32"/>
      <c r="H11" s="31"/>
      <c r="I11" s="31"/>
    </row>
    <row r="12" customFormat="1" ht="36" customHeight="1" spans="1:9">
      <c r="A12" s="23"/>
      <c r="B12" s="29"/>
      <c r="C12" s="25" t="s">
        <v>9</v>
      </c>
      <c r="D12" s="26">
        <f>明细!H12</f>
        <v>2700</v>
      </c>
      <c r="E12" s="28">
        <v>50</v>
      </c>
    </row>
    <row r="13" customFormat="1" ht="36" customHeight="1" spans="1:9">
      <c r="A13" s="23"/>
      <c r="B13" s="29"/>
      <c r="C13" s="25" t="s">
        <v>10</v>
      </c>
      <c r="D13" s="26">
        <f>明细!H13</f>
        <v>2050</v>
      </c>
      <c r="E13" s="28">
        <v>50</v>
      </c>
    </row>
    <row r="14" customFormat="1" ht="96" customHeight="1" spans="1:9">
      <c r="A14" s="23" t="s">
        <v>13</v>
      </c>
      <c r="B14" s="34" t="s">
        <v>14</v>
      </c>
      <c r="C14" s="22" t="s">
        <v>15</v>
      </c>
      <c r="D14" s="26">
        <f>明细!G16</f>
        <v>800</v>
      </c>
      <c r="E14" s="35" t="s">
        <v>16</v>
      </c>
      <c r="F14" s="31"/>
      <c r="G14" s="32"/>
      <c r="H14" s="31"/>
      <c r="I14" s="31"/>
    </row>
    <row r="15" ht="18" customHeight="1" spans="1:9">
      <c r="A15" s="36" t="s">
        <v>17</v>
      </c>
      <c r="B15" s="36"/>
      <c r="C15" s="36"/>
      <c r="D15" s="21">
        <f>SUM(D2:D14)</f>
        <v>28150</v>
      </c>
      <c r="E15" s="37"/>
    </row>
    <row r="16" ht="14.5" spans="1:9">
      <c r="A16" s="38"/>
      <c r="B16" s="38"/>
      <c r="C16" s="38"/>
      <c r="D16" s="38"/>
      <c r="E16" s="38"/>
    </row>
    <row r="17" ht="14.5" spans="1:5">
      <c r="A17" s="39"/>
      <c r="B17" s="39"/>
      <c r="C17" s="39"/>
      <c r="D17" s="39"/>
      <c r="E17" s="40"/>
    </row>
    <row r="18" ht="14.5" spans="1:5">
      <c r="A18" s="39"/>
      <c r="B18" s="39"/>
      <c r="C18" s="39"/>
      <c r="D18" s="39"/>
      <c r="E18" s="40"/>
    </row>
    <row r="19" ht="16.5" spans="1:5">
      <c r="A19" s="41"/>
      <c r="B19" s="41"/>
      <c r="C19" s="41"/>
      <c r="D19" s="41"/>
      <c r="E19" s="42"/>
    </row>
  </sheetData>
  <mergeCells count="4">
    <mergeCell ref="A2:A13"/>
    <mergeCell ref="B2:B5"/>
    <mergeCell ref="B6:B9"/>
    <mergeCell ref="B10:B13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view="pageBreakPreview" zoomScaleNormal="115" workbookViewId="0">
      <selection activeCell="G16" sqref="G16"/>
    </sheetView>
  </sheetViews>
  <sheetFormatPr defaultColWidth="8.72727272727273" defaultRowHeight="16.5"/>
  <cols>
    <col min="1" max="1" width="10.3636363636364" style="1" customWidth="1"/>
    <col min="2" max="2" width="11.7272727272727" style="2" customWidth="1"/>
    <col min="3" max="3" width="8.81818181818182" style="1"/>
    <col min="4" max="4" width="10" style="1"/>
    <col min="5" max="5" width="11.9090909090909" style="1" customWidth="1"/>
    <col min="6" max="6" width="10" style="1"/>
    <col min="7" max="7" width="11.2727272727273" style="1"/>
    <col min="8" max="8" width="10.5181818181818" style="1" customWidth="1"/>
    <col min="9" max="9" width="12.6363636363636" style="1"/>
    <col min="10" max="10" width="9.66363636363636" style="1"/>
    <col min="11" max="11" width="11.6363636363636" style="1" customWidth="1"/>
    <col min="12" max="12" width="10.7272727272727" style="1" customWidth="1"/>
    <col min="13" max="15" width="8.81818181818182" style="1"/>
    <col min="16" max="16" width="10.9090909090909" style="1" customWidth="1"/>
    <col min="17" max="17" width="10.6363636363636" style="1" customWidth="1"/>
    <col min="18" max="16384" width="8.72727272727273" style="1"/>
  </cols>
  <sheetData>
    <row r="1" s="1" customFormat="1" spans="1:18">
      <c r="B1" s="2"/>
      <c r="D1" s="1" t="s">
        <v>18</v>
      </c>
      <c r="E1" s="1" t="s">
        <v>19</v>
      </c>
      <c r="F1" s="1" t="s">
        <v>20</v>
      </c>
      <c r="H1" s="3" t="s">
        <v>21</v>
      </c>
    </row>
    <row r="2" s="1" customFormat="1" ht="26" customHeight="1" spans="1:18">
      <c r="A2" s="4" t="s">
        <v>22</v>
      </c>
      <c r="B2" s="5" t="s">
        <v>23</v>
      </c>
      <c r="C2" s="6" t="s">
        <v>7</v>
      </c>
      <c r="D2" s="7">
        <v>1920</v>
      </c>
      <c r="E2" s="8">
        <f t="shared" ref="E2:E13" si="0">D2*1.01</f>
        <v>1939.2</v>
      </c>
      <c r="F2" s="8">
        <v>100</v>
      </c>
      <c r="G2" s="7">
        <f t="shared" ref="G2:G13" si="1">E2+F2</f>
        <v>2039.2</v>
      </c>
      <c r="H2" s="9">
        <v>2100</v>
      </c>
      <c r="I2" s="1">
        <f t="shared" ref="I2:I13" si="2">H2-G2</f>
        <v>60.8</v>
      </c>
    </row>
    <row r="3" s="1" customFormat="1" ht="26" customHeight="1" spans="1:18">
      <c r="A3" s="4"/>
      <c r="B3" s="10"/>
      <c r="C3" s="6" t="s">
        <v>8</v>
      </c>
      <c r="D3" s="7">
        <v>3200</v>
      </c>
      <c r="E3" s="8">
        <f t="shared" si="0"/>
        <v>3232</v>
      </c>
      <c r="F3" s="8">
        <v>50</v>
      </c>
      <c r="G3" s="7">
        <f t="shared" si="1"/>
        <v>3282</v>
      </c>
      <c r="H3" s="9">
        <v>3350</v>
      </c>
      <c r="I3" s="1">
        <f t="shared" si="2"/>
        <v>68</v>
      </c>
    </row>
    <row r="4" s="1" customFormat="1" ht="26" customHeight="1" spans="1:18">
      <c r="A4" s="4"/>
      <c r="B4" s="10"/>
      <c r="C4" s="6" t="s">
        <v>9</v>
      </c>
      <c r="D4" s="7">
        <v>1920</v>
      </c>
      <c r="E4" s="8">
        <f t="shared" si="0"/>
        <v>1939.2</v>
      </c>
      <c r="F4" s="8">
        <v>50</v>
      </c>
      <c r="G4" s="7">
        <f t="shared" si="1"/>
        <v>1989.2</v>
      </c>
      <c r="H4" s="9">
        <v>2050</v>
      </c>
      <c r="I4" s="1">
        <f t="shared" si="2"/>
        <v>60.8</v>
      </c>
    </row>
    <row r="5" s="1" customFormat="1" ht="26" customHeight="1" spans="1:18">
      <c r="A5" s="4"/>
      <c r="B5" s="10"/>
      <c r="C5" s="6" t="s">
        <v>10</v>
      </c>
      <c r="D5" s="7">
        <v>1920</v>
      </c>
      <c r="E5" s="8">
        <f t="shared" si="0"/>
        <v>1939.2</v>
      </c>
      <c r="F5" s="8">
        <v>50</v>
      </c>
      <c r="G5" s="7">
        <f t="shared" si="1"/>
        <v>1989.2</v>
      </c>
      <c r="H5" s="9">
        <v>2050</v>
      </c>
      <c r="I5" s="1">
        <f t="shared" si="2"/>
        <v>60.8</v>
      </c>
    </row>
    <row r="6" s="1" customFormat="1" ht="26" customHeight="1" spans="1:18">
      <c r="A6" s="4"/>
      <c r="B6" s="5" t="s">
        <v>24</v>
      </c>
      <c r="C6" s="6" t="s">
        <v>7</v>
      </c>
      <c r="D6" s="11">
        <v>1920</v>
      </c>
      <c r="E6" s="8">
        <f t="shared" si="0"/>
        <v>1939.2</v>
      </c>
      <c r="F6" s="8">
        <v>100</v>
      </c>
      <c r="G6" s="7">
        <f t="shared" si="1"/>
        <v>2039.2</v>
      </c>
      <c r="H6" s="9">
        <v>2100</v>
      </c>
      <c r="I6" s="1">
        <f t="shared" si="2"/>
        <v>60.8</v>
      </c>
    </row>
    <row r="7" s="1" customFormat="1" ht="26" customHeight="1" spans="1:18">
      <c r="A7" s="4"/>
      <c r="B7" s="10"/>
      <c r="C7" s="6" t="s">
        <v>8</v>
      </c>
      <c r="D7" s="12">
        <v>1920</v>
      </c>
      <c r="E7" s="8">
        <f t="shared" si="0"/>
        <v>1939.2</v>
      </c>
      <c r="F7" s="8">
        <v>50</v>
      </c>
      <c r="G7" s="7">
        <f t="shared" si="1"/>
        <v>1989.2</v>
      </c>
      <c r="H7" s="9">
        <v>2050</v>
      </c>
      <c r="I7" s="1">
        <f t="shared" si="2"/>
        <v>60.8</v>
      </c>
      <c r="K7" s="13"/>
    </row>
    <row r="8" s="1" customFormat="1" ht="26" customHeight="1" spans="1:18">
      <c r="A8" s="4"/>
      <c r="B8" s="10"/>
      <c r="C8" s="6" t="s">
        <v>9</v>
      </c>
      <c r="D8" s="7">
        <v>1280</v>
      </c>
      <c r="E8" s="8">
        <f t="shared" si="0"/>
        <v>1292.8</v>
      </c>
      <c r="F8" s="8">
        <v>50</v>
      </c>
      <c r="G8" s="7">
        <f t="shared" si="1"/>
        <v>1342.8</v>
      </c>
      <c r="H8" s="9">
        <v>1400</v>
      </c>
      <c r="I8" s="1">
        <f t="shared" si="2"/>
        <v>57.2</v>
      </c>
    </row>
    <row r="9" s="1" customFormat="1" ht="26" customHeight="1" spans="1:18">
      <c r="A9" s="4"/>
      <c r="B9" s="10"/>
      <c r="C9" s="6" t="s">
        <v>10</v>
      </c>
      <c r="D9" s="7">
        <v>1280</v>
      </c>
      <c r="E9" s="8">
        <f t="shared" si="0"/>
        <v>1292.8</v>
      </c>
      <c r="F9" s="8">
        <v>50</v>
      </c>
      <c r="G9" s="7">
        <f t="shared" si="1"/>
        <v>1342.8</v>
      </c>
      <c r="H9" s="9">
        <v>1400</v>
      </c>
      <c r="I9" s="1">
        <f t="shared" si="2"/>
        <v>57.2</v>
      </c>
    </row>
    <row r="10" s="1" customFormat="1" ht="26" customHeight="1" spans="1:18">
      <c r="A10" s="4"/>
      <c r="B10" s="4" t="s">
        <v>25</v>
      </c>
      <c r="C10" s="6" t="s">
        <v>7</v>
      </c>
      <c r="D10" s="11">
        <v>2560</v>
      </c>
      <c r="E10" s="8">
        <f t="shared" si="0"/>
        <v>2585.6</v>
      </c>
      <c r="F10" s="8">
        <v>100</v>
      </c>
      <c r="G10" s="7">
        <f t="shared" si="1"/>
        <v>2685.6</v>
      </c>
      <c r="H10" s="9">
        <v>2750</v>
      </c>
      <c r="I10" s="1">
        <f t="shared" si="2"/>
        <v>64.4000000000001</v>
      </c>
      <c r="K10" s="14"/>
      <c r="L10" s="15"/>
    </row>
    <row r="11" s="1" customFormat="1" ht="26" customHeight="1" spans="1:18">
      <c r="A11" s="4"/>
      <c r="B11" s="4"/>
      <c r="C11" s="6" t="s">
        <v>8</v>
      </c>
      <c r="D11" s="12">
        <v>3200</v>
      </c>
      <c r="E11" s="8">
        <f t="shared" si="0"/>
        <v>3232</v>
      </c>
      <c r="F11" s="8">
        <v>50</v>
      </c>
      <c r="G11" s="7">
        <f t="shared" si="1"/>
        <v>3282</v>
      </c>
      <c r="H11" s="9">
        <v>3350</v>
      </c>
      <c r="I11" s="1">
        <f t="shared" si="2"/>
        <v>68</v>
      </c>
      <c r="K11" s="14"/>
      <c r="L11" s="15"/>
    </row>
    <row r="12" s="1" customFormat="1" ht="26" customHeight="1" spans="1:18">
      <c r="A12" s="4"/>
      <c r="B12" s="4"/>
      <c r="C12" s="6" t="s">
        <v>9</v>
      </c>
      <c r="D12" s="12">
        <v>2560</v>
      </c>
      <c r="E12" s="8">
        <f t="shared" si="0"/>
        <v>2585.6</v>
      </c>
      <c r="F12" s="8">
        <v>50</v>
      </c>
      <c r="G12" s="7">
        <f t="shared" si="1"/>
        <v>2635.6</v>
      </c>
      <c r="H12" s="9">
        <v>2700</v>
      </c>
      <c r="I12" s="1">
        <f t="shared" si="2"/>
        <v>64.4000000000001</v>
      </c>
      <c r="K12" s="13"/>
    </row>
    <row r="13" s="1" customFormat="1" ht="26" customHeight="1" spans="1:18">
      <c r="A13" s="4"/>
      <c r="B13" s="4"/>
      <c r="C13" s="6" t="s">
        <v>10</v>
      </c>
      <c r="D13" s="7">
        <v>1920</v>
      </c>
      <c r="E13" s="8">
        <f t="shared" si="0"/>
        <v>1939.2</v>
      </c>
      <c r="F13" s="8">
        <v>50</v>
      </c>
      <c r="G13" s="7">
        <f t="shared" si="1"/>
        <v>1989.2</v>
      </c>
      <c r="H13" s="9">
        <v>2050</v>
      </c>
      <c r="I13" s="1">
        <f t="shared" si="2"/>
        <v>60.8</v>
      </c>
    </row>
    <row r="14" spans="1:18">
      <c r="E14" s="16"/>
      <c r="F14" s="17"/>
      <c r="I14" s="15"/>
      <c r="J14" s="15"/>
      <c r="K14" s="14"/>
      <c r="L14" s="15"/>
      <c r="O14" s="18"/>
      <c r="P14" s="18"/>
      <c r="Q14" s="15"/>
      <c r="R14" s="18"/>
    </row>
    <row r="15" spans="1:18">
      <c r="A15" s="7"/>
      <c r="B15" s="4"/>
      <c r="C15" s="19" t="s">
        <v>26</v>
      </c>
      <c r="D15" s="20">
        <v>0.03</v>
      </c>
      <c r="E15" s="19" t="s">
        <v>20</v>
      </c>
      <c r="F15" s="19"/>
      <c r="G15" s="19" t="s">
        <v>21</v>
      </c>
    </row>
    <row r="16" spans="1:18">
      <c r="A16" s="7" t="s">
        <v>27</v>
      </c>
      <c r="B16" s="7"/>
      <c r="C16" s="7">
        <v>25600</v>
      </c>
      <c r="D16" s="7">
        <f>C16*0.03</f>
        <v>768</v>
      </c>
      <c r="E16" s="7">
        <v>0</v>
      </c>
      <c r="F16" s="7">
        <f>D16+E16</f>
        <v>768</v>
      </c>
      <c r="G16" s="7">
        <v>800</v>
      </c>
    </row>
  </sheetData>
  <mergeCells count="5">
    <mergeCell ref="A16:B16"/>
    <mergeCell ref="A2:A13"/>
    <mergeCell ref="B2:B5"/>
    <mergeCell ref="B6:B9"/>
    <mergeCell ref="B10:B13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腰封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2016-11-03T06:29:00Z</dcterms:created>
  <cp:lastPrinted>2019-04-02T06:44:00Z</cp:lastPrinted>
  <dcterms:modified xsi:type="dcterms:W3CDTF">2025-12-25T09:55:35Z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1AA5CDDC52A146A98C556125531FE753_13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