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<sst xmlns="http://schemas.openxmlformats.org/spreadsheetml/2006/main" count="82" uniqueCount="45">
  <si>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 xml:space="preserve">           PPK387290商标数量订购表-睿灏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</si>
  <si>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</si>
  <si>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</si>
  <si>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</si>
  <si>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</si>
  <si>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</si>
  <si>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</si>
  <si>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</si>
  <si>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</si>
  <si>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</si>
  <si>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</si>
  <si>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</si>
  <si>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代码：84-48-628-A(不区分成人/少女/高大/肥人)</t>
  </si>
  <si>
    <t>订购数量</t>
  </si>
  <si>
    <t>13-0905TCX 米色/BIRCH</t>
  </si>
  <si>
    <t>RED RAISIN STRIPE/4色组合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</si>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</sst>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158115</xdr:colOff>
      <xdr:row>3</xdr:row>
      <xdr:rowOff>69215</xdr:rowOff>
    </xdr:from>
    <xdr:to>
      <xdr:col>3</xdr:col>
      <xdr:colOff>330835</xdr:colOff>
      <xdr:row>11</xdr:row>
      <xdr:rowOff>157480</xdr:rowOff>
    </xdr:to>
    <xdr:pic>
      <xdr:nvPicPr>
        <xdr:cNvPr id="8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115" y="875665"/>
          <a:ext cx="2593340" cy="177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93980</xdr:colOff>
      <xdr:row>26</xdr:row>
      <xdr:rowOff>74295</xdr:rowOff>
    </xdr:from>
    <xdr:to>
      <xdr:col>0</xdr:col>
      <xdr:colOff>850900</xdr:colOff>
      <xdr:row>38</xdr:row>
      <xdr:rowOff>113030</xdr:rowOff>
    </xdr:to>
    <xdr:pic>
      <xdr:nvPicPr>
        <xdr:cNvPr id="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980" y="5617845"/>
          <a:ext cx="756920" cy="230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1047115</xdr:colOff>
      <xdr:row>25</xdr:row>
      <xdr:rowOff>219710</xdr:rowOff>
    </xdr:from>
    <xdr:to>
      <xdr:col>2</xdr:col>
      <xdr:colOff>77470</xdr:colOff>
      <xdr:row>38</xdr:row>
      <xdr:rowOff>161925</xdr:rowOff>
    </xdr:to>
    <xdr:pic>
      <xdr:nvPicPr>
        <xdr:cNvPr id="10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7115" y="5534660"/>
          <a:ext cx="869315" cy="243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25</xdr:row>
      <xdr:rowOff>217805</xdr:rowOff>
    </xdr:from>
    <xdr:to>
      <xdr:col>3</xdr:col>
      <xdr:colOff>565785</xdr:colOff>
      <xdr:row>38</xdr:row>
      <xdr:rowOff>80010</xdr:rowOff>
    </xdr:to>
    <xdr:pic>
      <xdr:nvPicPr>
        <xdr:cNvPr id="11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9485" y="5532755"/>
          <a:ext cx="756920" cy="235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326390</xdr:colOff>
      <xdr:row>25</xdr:row>
      <xdr:rowOff>207645</xdr:rowOff>
    </xdr:from>
    <xdr:to>
      <xdr:col>5</xdr:col>
      <xdr:colOff>462280</xdr:colOff>
      <xdr:row>38</xdr:row>
      <xdr:rowOff>128270</xdr:rowOff>
    </xdr:to>
    <xdr:pic>
      <xdr:nvPicPr>
        <xdr:cNvPr id="1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28670" y="5522595"/>
          <a:ext cx="823595" cy="241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687705</xdr:colOff>
      <xdr:row>43</xdr:row>
      <xdr:rowOff>180340</xdr:rowOff>
    </xdr:from>
    <xdr:to>
      <xdr:col>3</xdr:col>
      <xdr:colOff>543560</xdr:colOff>
      <xdr:row>63</xdr:row>
      <xdr:rowOff>151765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7705" y="8895715"/>
          <a:ext cx="2276475" cy="3667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7" workbookViewId="0">
      <selection activeCell="I9" sqref="I9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1" width="7.63333333333333" customWidth="1"/>
    <col min="12" max="12" width="7.63333333333333" hidden="1" customWidth="1"/>
    <col min="13" max="13" width="7.63333333333333" customWidth="1"/>
    <col min="14" max="14" width="20.275" hidden="1" customWidth="1"/>
    <col min="15" max="17" width="9" hidden="1" customWidth="1"/>
    <col min="18" max="18" width="16.25" hidden="1" customWidth="1"/>
    <col min="19" max="27" width="9" hidden="1" customWidth="1"/>
    <col min="28" max="28" width="9" customWidth="1"/>
  </cols>
  <sheetData>
    <row r="1" ht="25.5" spans="1:26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2" t="s">
        <v>3</v>
      </c>
      <c r="Q2" s="3"/>
      <c r="R2" s="4" t="s">
        <v>4</v>
      </c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3"/>
    </row>
    <row r="3" ht="19" customHeight="1" spans="1:26">
      <c r="A3" s="5" t="s">
        <v>12</v>
      </c>
      <c r="G3" s="6" t="s">
        <v>13</v>
      </c>
      <c r="H3" s="7">
        <v>16500</v>
      </c>
      <c r="L3">
        <f>Y10+Y21+Y33</f>
        <v>16177</v>
      </c>
      <c r="N3" s="8">
        <f>H3-L3</f>
        <v>323</v>
      </c>
      <c r="Q3" s="3"/>
      <c r="R3" t="s">
        <v>14</v>
      </c>
      <c r="S3">
        <v>661</v>
      </c>
      <c r="T3">
        <v>1075</v>
      </c>
      <c r="U3">
        <v>1750</v>
      </c>
      <c r="V3">
        <v>1746</v>
      </c>
      <c r="W3">
        <v>1080</v>
      </c>
      <c r="X3">
        <v>660</v>
      </c>
      <c r="Y3">
        <v>6972</v>
      </c>
      <c r="Z3" s="4"/>
    </row>
    <row r="4" ht="19" customHeight="1" spans="1:26">
      <c r="A4" s="9"/>
      <c r="B4" s="10"/>
      <c r="C4" s="10"/>
      <c r="D4" s="10"/>
      <c r="E4" s="10"/>
      <c r="F4" s="10"/>
      <c r="G4" s="11"/>
      <c r="H4" s="12"/>
      <c r="Q4" s="3"/>
      <c r="R4" t="s">
        <v>15</v>
      </c>
      <c r="S4">
        <v>674</v>
      </c>
      <c r="T4">
        <v>1158</v>
      </c>
      <c r="U4">
        <v>1864</v>
      </c>
      <c r="V4">
        <v>1859</v>
      </c>
      <c r="W4">
        <v>1173</v>
      </c>
      <c r="X4">
        <v>676</v>
      </c>
      <c r="Y4">
        <v>7404</v>
      </c>
      <c r="Z4" s="4"/>
    </row>
    <row r="5" ht="19" customHeight="1" spans="1:26">
      <c r="A5" s="5"/>
      <c r="Q5" s="3"/>
      <c r="R5" s="4"/>
      <c r="S5" s="4"/>
      <c r="T5" s="4"/>
      <c r="U5" s="4"/>
      <c r="V5" s="4"/>
      <c r="W5" s="4"/>
      <c r="X5" s="4"/>
      <c r="Y5" s="4"/>
      <c r="Z5" s="4"/>
    </row>
    <row r="6" ht="19" customHeight="1" spans="1:26">
      <c r="A6" s="5"/>
      <c r="Q6" s="3"/>
      <c r="R6" s="4"/>
      <c r="S6" s="4"/>
      <c r="T6" s="4"/>
      <c r="U6" s="4"/>
      <c r="V6" s="4"/>
      <c r="W6" s="4"/>
      <c r="X6" s="4"/>
      <c r="Y6" s="4"/>
      <c r="Z6" s="4"/>
    </row>
    <row r="7" ht="19" customHeight="1" spans="1:26">
      <c r="A7" s="5"/>
      <c r="Q7" s="3"/>
      <c r="R7" s="4"/>
      <c r="S7" s="4"/>
      <c r="T7" s="4"/>
      <c r="U7" s="4"/>
      <c r="V7" s="4"/>
      <c r="W7" s="4"/>
      <c r="X7" s="4"/>
      <c r="Y7" s="4"/>
      <c r="Z7" s="4"/>
    </row>
    <row r="8" spans="1:26">
      <c r="C8" s="2"/>
      <c r="D8" s="2"/>
      <c r="E8" s="2"/>
      <c r="F8" s="2"/>
      <c r="G8" s="2"/>
      <c r="H8" s="2"/>
      <c r="I8" s="2"/>
      <c r="J8" s="2"/>
      <c r="K8" s="2"/>
      <c r="L8" s="2"/>
      <c r="Q8" s="3"/>
      <c r="R8" s="4"/>
      <c r="S8" s="4"/>
      <c r="T8" s="4"/>
      <c r="U8" s="4"/>
      <c r="V8" s="4"/>
      <c r="W8" s="4"/>
      <c r="X8" s="4"/>
      <c r="Y8" s="4"/>
      <c r="Z8" s="4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Q9" s="3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Q10" s="3"/>
      <c r="R10" s="4" t="s">
        <v>16</v>
      </c>
      <c r="S10" s="4">
        <f>SUM(S3:S9)</f>
        <v>1335</v>
      </c>
      <c r="T10" s="4">
        <f t="shared" ref="T10:Y10" si="0">SUM(T3:T9)</f>
        <v>2233</v>
      </c>
      <c r="U10" s="4">
        <f t="shared" si="0"/>
        <v>3614</v>
      </c>
      <c r="V10" s="4">
        <f t="shared" si="0"/>
        <v>3605</v>
      </c>
      <c r="W10" s="4">
        <f t="shared" si="0"/>
        <v>2253</v>
      </c>
      <c r="X10" s="4">
        <f t="shared" si="0"/>
        <v>1336</v>
      </c>
      <c r="Y10" s="4">
        <f t="shared" si="0"/>
        <v>14376</v>
      </c>
      <c r="Z10" s="4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Q11" s="3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P12" s="13" t="s">
        <v>17</v>
      </c>
      <c r="Q12" s="3"/>
      <c r="R12" s="4"/>
      <c r="S12" s="14">
        <f t="shared" ref="S12:X12" si="1">S10*1.015</f>
        <v>1355.025</v>
      </c>
      <c r="T12" s="14">
        <f t="shared" si="1"/>
        <v>2266.495</v>
      </c>
      <c r="U12" s="14">
        <f t="shared" si="1"/>
        <v>3668.21</v>
      </c>
      <c r="V12" s="14">
        <f t="shared" si="1"/>
        <v>3659.075</v>
      </c>
      <c r="W12" s="14">
        <f t="shared" si="1"/>
        <v>2286.795</v>
      </c>
      <c r="X12" s="14">
        <f t="shared" si="1"/>
        <v>1356.04</v>
      </c>
      <c r="Y12" s="4"/>
      <c r="Z12" s="4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Q13" s="3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15" t="s">
        <v>18</v>
      </c>
      <c r="B14" s="16"/>
      <c r="C14" s="16"/>
      <c r="D14" s="16"/>
      <c r="E14" s="16"/>
      <c r="F14" s="15"/>
      <c r="G14" s="15"/>
      <c r="H14" s="15"/>
      <c r="I14" s="15"/>
      <c r="J14" s="15"/>
      <c r="K14" s="15"/>
      <c r="L14" s="17"/>
      <c r="Q14" s="3"/>
      <c r="R14" s="4" t="s">
        <v>4</v>
      </c>
      <c r="S14" t="s">
        <v>19</v>
      </c>
      <c r="T14" t="s">
        <v>20</v>
      </c>
      <c r="U14" t="s">
        <v>21</v>
      </c>
      <c r="V14" t="s">
        <v>22</v>
      </c>
      <c r="W14" t="s">
        <v>23</v>
      </c>
      <c r="X14" t="s">
        <v>24</v>
      </c>
      <c r="Y14" s="4" t="s">
        <v>11</v>
      </c>
      <c r="Z14" s="4"/>
    </row>
    <row r="15" ht="18" customHeight="1" spans="1:26">
      <c r="A15" s="2"/>
      <c r="B15" s="2"/>
      <c r="C15" s="2"/>
      <c r="D15" s="2"/>
      <c r="E15" s="2"/>
      <c r="F15" s="2"/>
      <c r="G15" s="2"/>
      <c r="N15" s="2"/>
      <c r="Q15" s="3"/>
      <c r="R15" t="s">
        <v>15</v>
      </c>
      <c r="S15">
        <v>20</v>
      </c>
      <c r="T15">
        <v>69</v>
      </c>
      <c r="U15">
        <v>91</v>
      </c>
      <c r="V15">
        <v>72</v>
      </c>
      <c r="W15">
        <v>33</v>
      </c>
      <c r="X15">
        <v>11</v>
      </c>
      <c r="Y15">
        <v>296</v>
      </c>
      <c r="Z15" s="4"/>
    </row>
    <row r="16" ht="18" customHeight="1" spans="1:26">
      <c r="A16" s="18" t="s">
        <v>25</v>
      </c>
      <c r="B16" s="18" t="s">
        <v>5</v>
      </c>
      <c r="C16" s="18" t="s">
        <v>6</v>
      </c>
      <c r="D16" s="18" t="s">
        <v>7</v>
      </c>
      <c r="E16" s="18" t="s">
        <v>8</v>
      </c>
      <c r="F16" s="18" t="s">
        <v>9</v>
      </c>
      <c r="G16" s="18" t="s">
        <v>10</v>
      </c>
      <c r="H16" s="19" t="s">
        <v>26</v>
      </c>
      <c r="N16" s="17"/>
      <c r="P16" s="5"/>
      <c r="Q16" s="3"/>
      <c r="R16" s="4"/>
      <c r="S16" s="4"/>
      <c r="T16" s="4"/>
      <c r="U16" s="4"/>
      <c r="V16" s="4"/>
      <c r="W16" s="4"/>
      <c r="X16" s="4"/>
      <c r="Y16" s="4"/>
      <c r="Z16" s="4"/>
    </row>
    <row r="17" ht="18" customHeight="1" spans="1:26">
      <c r="A17" s="20" t="s">
        <v>27</v>
      </c>
      <c r="B17" s="21">
        <v>1360</v>
      </c>
      <c r="C17" s="21">
        <v>2270</v>
      </c>
      <c r="D17" s="21">
        <v>3670</v>
      </c>
      <c r="E17" s="21">
        <v>3660</v>
      </c>
      <c r="F17" s="21">
        <v>2290</v>
      </c>
      <c r="G17" s="21">
        <v>1360</v>
      </c>
      <c r="H17" s="22">
        <f>SUM(B17:G17)</f>
        <v>14610</v>
      </c>
      <c r="N17" s="17"/>
      <c r="P17" s="5"/>
      <c r="Q17" s="3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5"/>
      <c r="B18" s="5"/>
      <c r="C18" s="5"/>
      <c r="D18" s="5"/>
      <c r="E18" s="5"/>
      <c r="F18" s="5"/>
      <c r="G18" s="5"/>
      <c r="K18" s="5"/>
      <c r="N18" s="2"/>
      <c r="P18" s="5" t="s">
        <v>28</v>
      </c>
      <c r="Q18" s="3"/>
      <c r="R18" s="4"/>
      <c r="S18" s="4"/>
      <c r="T18" s="4"/>
      <c r="U18" s="4"/>
      <c r="V18" s="4"/>
      <c r="W18" s="4"/>
      <c r="X18" s="4"/>
      <c r="Y18" s="4"/>
      <c r="Z18" s="4"/>
    </row>
    <row r="19" customFormat="1" spans="1:26">
      <c r="A19" s="18" t="s">
        <v>25</v>
      </c>
      <c r="B19" s="18" t="s">
        <v>19</v>
      </c>
      <c r="C19" s="18" t="s">
        <v>20</v>
      </c>
      <c r="D19" s="18" t="s">
        <v>21</v>
      </c>
      <c r="E19" s="18" t="s">
        <v>22</v>
      </c>
      <c r="F19" s="18" t="s">
        <v>23</v>
      </c>
      <c r="G19" s="18" t="s">
        <v>24</v>
      </c>
      <c r="H19" s="19" t="s">
        <v>26</v>
      </c>
      <c r="K19" s="5"/>
      <c r="N19" s="2"/>
      <c r="O19"/>
      <c r="P19"/>
      <c r="Q19" s="3"/>
      <c r="R19" s="4"/>
      <c r="S19" s="4"/>
      <c r="T19" s="4"/>
      <c r="U19" s="4"/>
      <c r="V19" s="4"/>
      <c r="W19" s="4"/>
      <c r="X19" s="4"/>
      <c r="Y19" s="4"/>
      <c r="Z19" s="4"/>
    </row>
    <row r="20" customFormat="1" spans="1:26">
      <c r="A20" s="20" t="s">
        <v>27</v>
      </c>
      <c r="B20" s="21">
        <v>30</v>
      </c>
      <c r="C20" s="21">
        <v>80</v>
      </c>
      <c r="D20" s="21">
        <v>105</v>
      </c>
      <c r="E20" s="21">
        <v>90</v>
      </c>
      <c r="F20" s="21">
        <v>50</v>
      </c>
      <c r="G20" s="21">
        <v>25</v>
      </c>
      <c r="H20" s="22">
        <f>SUM(B20:G20)</f>
        <v>380</v>
      </c>
      <c r="K20" s="5"/>
      <c r="N20" s="2"/>
      <c r="O20"/>
      <c r="P20">
        <f>J17+J20+J23+J26</f>
        <v>0</v>
      </c>
      <c r="Q20" s="3"/>
      <c r="R20" s="4"/>
      <c r="S20" s="4"/>
      <c r="T20" s="4"/>
      <c r="U20" s="4"/>
      <c r="V20" s="4"/>
      <c r="W20" s="4"/>
      <c r="X20" s="4"/>
      <c r="Y20" s="4"/>
      <c r="Z20" s="4"/>
    </row>
    <row r="21" customFormat="1" spans="1:26">
      <c r="A21" s="5"/>
      <c r="B21" s="5"/>
      <c r="C21" s="5"/>
      <c r="D21" s="5"/>
      <c r="E21" s="5"/>
      <c r="F21" s="5"/>
      <c r="G21" s="5"/>
      <c r="K21" s="5"/>
      <c r="N21" s="2"/>
      <c r="O21"/>
      <c r="P21"/>
      <c r="Q21" s="3"/>
      <c r="R21" s="4" t="s">
        <v>16</v>
      </c>
      <c r="S21" s="4">
        <f t="shared" ref="S21:Y21" si="2">SUM(S15:S20)</f>
        <v>20</v>
      </c>
      <c r="T21" s="4">
        <f t="shared" si="2"/>
        <v>69</v>
      </c>
      <c r="U21" s="4">
        <f t="shared" si="2"/>
        <v>91</v>
      </c>
      <c r="V21" s="4">
        <f t="shared" si="2"/>
        <v>72</v>
      </c>
      <c r="W21" s="4">
        <f t="shared" si="2"/>
        <v>33</v>
      </c>
      <c r="X21" s="4">
        <f t="shared" si="2"/>
        <v>11</v>
      </c>
      <c r="Y21" s="4">
        <f t="shared" si="2"/>
        <v>296</v>
      </c>
      <c r="Z21" s="4"/>
    </row>
    <row r="22" customFormat="1" spans="1:26">
      <c r="A22" s="18" t="s">
        <v>25</v>
      </c>
      <c r="B22" s="18" t="s">
        <v>29</v>
      </c>
      <c r="C22" s="18" t="s">
        <v>30</v>
      </c>
      <c r="D22" s="18" t="s">
        <v>31</v>
      </c>
      <c r="E22" s="18" t="s">
        <v>32</v>
      </c>
      <c r="F22" s="18" t="s">
        <v>33</v>
      </c>
      <c r="G22" s="18" t="s">
        <v>34</v>
      </c>
      <c r="H22" s="19" t="s">
        <v>26</v>
      </c>
      <c r="N22" s="2"/>
      <c r="O22"/>
      <c r="P22"/>
      <c r="Q22" s="3"/>
      <c r="R22" s="4"/>
      <c r="S22" s="14"/>
      <c r="T22" s="14"/>
      <c r="U22" s="14"/>
      <c r="V22" s="14"/>
      <c r="W22" s="14"/>
      <c r="X22" s="14"/>
      <c r="Y22" s="4"/>
      <c r="Z22" s="4"/>
    </row>
    <row r="23" customFormat="1" ht="18" customHeight="1" spans="1:26">
      <c r="A23" s="20" t="s">
        <v>27</v>
      </c>
      <c r="B23" s="21">
        <v>290</v>
      </c>
      <c r="C23" s="21">
        <v>425</v>
      </c>
      <c r="D23" s="21">
        <v>495</v>
      </c>
      <c r="E23" s="21">
        <v>310</v>
      </c>
      <c r="F23" s="21">
        <v>50</v>
      </c>
      <c r="G23" s="21">
        <v>30</v>
      </c>
      <c r="H23" s="22">
        <f>SUM(B23:G23)</f>
        <v>1600</v>
      </c>
      <c r="N23" s="2"/>
      <c r="O23"/>
      <c r="P23"/>
      <c r="Q23" s="3"/>
      <c r="R23" s="4"/>
      <c r="S23" s="14">
        <v>30</v>
      </c>
      <c r="T23" s="14">
        <v>80</v>
      </c>
      <c r="U23" s="14">
        <v>105</v>
      </c>
      <c r="V23" s="14">
        <v>90</v>
      </c>
      <c r="W23" s="14">
        <v>50</v>
      </c>
      <c r="X23" s="14">
        <v>25</v>
      </c>
      <c r="Y23" s="4"/>
      <c r="Z23" s="4"/>
    </row>
    <row r="24" ht="18" customHeight="1" spans="1:26">
      <c r="A24" s="23"/>
      <c r="B24" s="9"/>
      <c r="C24" s="9"/>
      <c r="D24" s="9"/>
      <c r="E24" s="9"/>
      <c r="F24" s="9"/>
      <c r="G24" s="9"/>
      <c r="H24" s="24"/>
      <c r="N24" s="2"/>
      <c r="Q24" s="3"/>
      <c r="R24" s="4"/>
      <c r="S24" s="4">
        <f>S23-S21</f>
        <v>10</v>
      </c>
      <c r="T24" s="4">
        <f>T23-T21</f>
        <v>11</v>
      </c>
      <c r="U24" s="4">
        <f>U23-U21</f>
        <v>14</v>
      </c>
      <c r="V24" s="4">
        <f>V23-V21</f>
        <v>18</v>
      </c>
      <c r="W24" s="4">
        <f>W23-W21</f>
        <v>17</v>
      </c>
      <c r="X24" s="4">
        <f>X23-X21</f>
        <v>14</v>
      </c>
      <c r="Y24" s="4"/>
      <c r="Z24" s="4"/>
    </row>
    <row r="25" ht="18" customHeight="1" spans="1:26">
      <c r="A25" s="18" t="s">
        <v>25</v>
      </c>
      <c r="B25" s="18" t="s">
        <v>35</v>
      </c>
      <c r="C25" s="18" t="s">
        <v>36</v>
      </c>
      <c r="D25" s="18" t="s">
        <v>37</v>
      </c>
      <c r="E25" s="18" t="s">
        <v>38</v>
      </c>
      <c r="F25" s="18" t="s">
        <v>39</v>
      </c>
      <c r="G25" s="18" t="s">
        <v>40</v>
      </c>
      <c r="H25" s="19" t="s">
        <v>26</v>
      </c>
      <c r="N25" s="2"/>
      <c r="Q25" s="3"/>
      <c r="R25" s="4" t="s">
        <v>4</v>
      </c>
      <c r="S25" s="4" t="s">
        <v>29</v>
      </c>
      <c r="T25" s="4" t="s">
        <v>30</v>
      </c>
      <c r="U25" s="4" t="s">
        <v>31</v>
      </c>
      <c r="V25" s="4" t="s">
        <v>32</v>
      </c>
      <c r="W25" s="4" t="s">
        <v>33</v>
      </c>
      <c r="X25" s="4" t="s">
        <v>34</v>
      </c>
      <c r="Y25" s="4" t="s">
        <v>11</v>
      </c>
      <c r="Z25" s="4"/>
    </row>
    <row r="26" ht="18" customHeight="1" spans="1:26">
      <c r="A26" s="20" t="s">
        <v>27</v>
      </c>
      <c r="B26" s="21"/>
      <c r="C26" s="21"/>
      <c r="D26" s="21"/>
      <c r="E26" s="21"/>
      <c r="F26" s="21"/>
      <c r="G26" s="21"/>
      <c r="H26" s="22">
        <f>SUM(B26:G26)</f>
        <v>0</v>
      </c>
      <c r="N26" s="2"/>
      <c r="Q26" s="3"/>
      <c r="R26" t="s">
        <v>14</v>
      </c>
      <c r="S26">
        <v>26</v>
      </c>
      <c r="T26">
        <v>73</v>
      </c>
      <c r="U26">
        <v>100</v>
      </c>
      <c r="V26">
        <v>66</v>
      </c>
      <c r="W26">
        <v>21</v>
      </c>
      <c r="X26">
        <v>11</v>
      </c>
      <c r="Y26">
        <v>297</v>
      </c>
      <c r="Z26" s="4"/>
    </row>
    <row r="27" ht="18" customHeight="1" spans="1:26">
      <c r="N27" s="5"/>
      <c r="Q27" s="3"/>
      <c r="R27" t="s">
        <v>15</v>
      </c>
      <c r="S27">
        <v>247</v>
      </c>
      <c r="T27">
        <v>336</v>
      </c>
      <c r="U27">
        <v>378</v>
      </c>
      <c r="V27">
        <v>225</v>
      </c>
      <c r="W27">
        <v>14</v>
      </c>
      <c r="X27">
        <v>8</v>
      </c>
      <c r="Y27">
        <v>1208</v>
      </c>
      <c r="Z27" s="4"/>
    </row>
    <row r="28" ht="18" customHeight="1" spans="1:26">
      <c r="Q28" s="3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Q29" s="3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Q30" s="3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Q31" s="3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Q32" s="3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Q33" s="3"/>
      <c r="R33" s="4" t="s">
        <v>16</v>
      </c>
      <c r="S33" s="4">
        <f>SUM(S26:S32)</f>
        <v>273</v>
      </c>
      <c r="T33" s="4">
        <f t="shared" ref="T33:Y33" si="3">SUM(T26:T32)</f>
        <v>409</v>
      </c>
      <c r="U33" s="4">
        <f t="shared" si="3"/>
        <v>478</v>
      </c>
      <c r="V33" s="4">
        <f t="shared" si="3"/>
        <v>291</v>
      </c>
      <c r="W33" s="4">
        <f t="shared" si="3"/>
        <v>35</v>
      </c>
      <c r="X33" s="4">
        <f t="shared" si="3"/>
        <v>19</v>
      </c>
      <c r="Y33" s="4">
        <f t="shared" si="3"/>
        <v>1505</v>
      </c>
      <c r="Z33" s="4"/>
    </row>
    <row r="34" spans="1:26">
      <c r="Q34" s="3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Q35" s="3"/>
      <c r="R35" s="4"/>
      <c r="S35" s="14">
        <f t="shared" ref="S35:X35" si="4">S33*1.015</f>
        <v>277.095</v>
      </c>
      <c r="T35" s="14">
        <f t="shared" si="4"/>
        <v>415.135</v>
      </c>
      <c r="U35" s="14">
        <f t="shared" si="4"/>
        <v>485.17</v>
      </c>
      <c r="V35" s="14">
        <f t="shared" si="4"/>
        <v>295.365</v>
      </c>
      <c r="W35" s="14">
        <f t="shared" si="4"/>
        <v>35.525</v>
      </c>
      <c r="X35" s="14">
        <f t="shared" si="4"/>
        <v>19.285</v>
      </c>
      <c r="Y35" s="4"/>
      <c r="Z35" s="4"/>
    </row>
    <row r="36" spans="1:26">
      <c r="Q36" s="3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Q37" s="3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Q38" s="3"/>
      <c r="R38" s="4"/>
      <c r="S38" s="4">
        <v>290</v>
      </c>
      <c r="T38" s="4">
        <v>425</v>
      </c>
      <c r="U38" s="4">
        <v>495</v>
      </c>
      <c r="V38" s="4">
        <v>310</v>
      </c>
      <c r="W38" s="4">
        <v>50</v>
      </c>
      <c r="X38" s="4">
        <v>30</v>
      </c>
      <c r="Y38" s="4"/>
      <c r="Z38" s="4"/>
    </row>
    <row r="39" spans="1:26">
      <c r="Q39" s="3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t="s">
        <v>41</v>
      </c>
      <c r="Q40" s="3"/>
      <c r="R40" s="4"/>
      <c r="S40" s="4">
        <f>S38-S33</f>
        <v>17</v>
      </c>
      <c r="T40" s="4">
        <f>T38-T33</f>
        <v>16</v>
      </c>
      <c r="U40" s="4">
        <f>U38-U33</f>
        <v>17</v>
      </c>
      <c r="V40" s="4">
        <f>V38-V33</f>
        <v>19</v>
      </c>
      <c r="W40" s="4">
        <f>W38-W33</f>
        <v>15</v>
      </c>
      <c r="X40" s="4">
        <f>X38-X33</f>
        <v>11</v>
      </c>
      <c r="Y40" s="4"/>
      <c r="Z40" s="4"/>
    </row>
    <row r="41" spans="1:26">
      <c r="Q41" s="3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5" t="s">
        <v>42</v>
      </c>
      <c r="Q42" s="3"/>
      <c r="R42" s="4"/>
      <c r="S42" s="4">
        <v>1360</v>
      </c>
      <c r="T42" s="4">
        <v>2270</v>
      </c>
      <c r="U42" s="4">
        <v>3670</v>
      </c>
      <c r="V42" s="4">
        <v>3660</v>
      </c>
      <c r="W42" s="4">
        <v>2290</v>
      </c>
      <c r="X42" s="4">
        <v>1360</v>
      </c>
      <c r="Y42" s="4"/>
      <c r="Z42" s="4"/>
    </row>
    <row r="43" spans="1:26">
      <c r="A43" t="s">
        <v>43</v>
      </c>
      <c r="G43" s="6" t="s">
        <v>13</v>
      </c>
      <c r="H43" s="25">
        <v>16500</v>
      </c>
      <c r="Q43" s="3"/>
      <c r="R43" s="26"/>
      <c r="S43" s="26"/>
      <c r="T43" s="26"/>
      <c r="U43" s="26"/>
      <c r="V43" s="26"/>
      <c r="W43" s="26"/>
      <c r="X43" s="26"/>
      <c r="Y43" s="26"/>
      <c r="Z43" s="4"/>
    </row>
    <row r="44" spans="1:26">
      <c r="Q44" s="3"/>
      <c r="R44" s="26"/>
      <c r="S44" s="26">
        <f>S42-S10</f>
        <v>25</v>
      </c>
      <c r="T44" s="26">
        <f>T42-T10</f>
        <v>37</v>
      </c>
      <c r="U44" s="26">
        <f>U42-U10</f>
        <v>56</v>
      </c>
      <c r="V44" s="26">
        <f>V42-V10</f>
        <v>55</v>
      </c>
      <c r="W44" s="26">
        <f>W42-W10</f>
        <v>37</v>
      </c>
      <c r="X44" s="26">
        <f>X42-X10</f>
        <v>24</v>
      </c>
      <c r="Y44" s="26"/>
      <c r="Z44" s="4"/>
    </row>
    <row r="45" spans="1:26">
      <c r="E45" s="10"/>
      <c r="F45" s="10"/>
      <c r="G45" s="11"/>
      <c r="H45" s="12"/>
      <c r="Q45" s="3"/>
      <c r="R45" s="26"/>
      <c r="S45" s="26"/>
      <c r="T45" s="26"/>
      <c r="U45" s="26"/>
      <c r="V45" s="26"/>
      <c r="W45" s="26"/>
      <c r="X45" s="26"/>
      <c r="Y45" s="26"/>
      <c r="Z45" s="4"/>
    </row>
    <row r="46" spans="1:26">
      <c r="Q46" s="3"/>
      <c r="R46" s="26"/>
      <c r="S46" s="26"/>
      <c r="T46" s="26"/>
      <c r="U46" s="26"/>
      <c r="V46" s="26"/>
      <c r="W46" s="26"/>
      <c r="X46" s="26"/>
      <c r="Y46" s="26"/>
      <c r="Z46" s="4"/>
    </row>
    <row r="47" customFormat="1" spans="1:26">
      <c r="A47" s="27" t="s">
        <v>44</v>
      </c>
      <c r="B47" s="27"/>
      <c r="C47" s="27"/>
      <c r="D47" s="27"/>
      <c r="E47"/>
      <c r="F47"/>
      <c r="G47"/>
      <c r="H47"/>
      <c r="Q47" s="3"/>
      <c r="R47" s="26"/>
      <c r="S47" s="26"/>
      <c r="T47" s="26"/>
      <c r="U47" s="26"/>
      <c r="V47" s="26"/>
      <c r="W47" s="26"/>
      <c r="X47" s="26"/>
      <c r="Y47" s="26"/>
      <c r="Z47" s="4"/>
    </row>
    <row r="48" ht="20.25" spans="1:26">
      <c r="A48" s="28"/>
      <c r="B48" s="29"/>
      <c r="C48" s="29"/>
      <c r="D48" s="29"/>
      <c r="E48" s="29"/>
      <c r="F48" s="29"/>
      <c r="G48" s="29"/>
      <c r="H48" s="29"/>
      <c r="Q48" s="3"/>
      <c r="R48" s="26"/>
      <c r="S48" s="26"/>
      <c r="T48" s="26"/>
      <c r="U48" s="26"/>
      <c r="V48" s="26"/>
      <c r="W48" s="26"/>
      <c r="X48" s="26"/>
      <c r="Y48" s="26"/>
      <c r="Z48" s="4"/>
    </row>
    <row r="49" spans="9:26">
      <c r="Q49" s="3"/>
      <c r="R49" s="26"/>
      <c r="S49" s="26"/>
      <c r="T49" s="26"/>
      <c r="U49" s="26"/>
      <c r="V49" s="26"/>
      <c r="W49" s="26"/>
      <c r="X49" s="26"/>
      <c r="Y49" s="26"/>
      <c r="Z49" s="4"/>
    </row>
    <row r="50" spans="9:26">
      <c r="I50" s="29"/>
      <c r="J50" s="29"/>
      <c r="K50" s="29"/>
      <c r="Q50" s="3"/>
      <c r="R50" s="26"/>
      <c r="S50" s="26"/>
      <c r="T50" s="26"/>
      <c r="U50" s="26"/>
      <c r="V50" s="26"/>
      <c r="W50" s="26"/>
      <c r="X50" s="26"/>
      <c r="Y50" s="26"/>
      <c r="Z50" s="4"/>
    </row>
    <row r="51" spans="9:26">
      <c r="Q51" s="3"/>
      <c r="R51" s="26"/>
      <c r="S51" s="26"/>
      <c r="T51" s="26"/>
      <c r="U51" s="26"/>
      <c r="V51" s="26"/>
      <c r="W51" s="26"/>
      <c r="X51" s="26"/>
      <c r="Y51" s="26"/>
      <c r="Z51" s="4"/>
    </row>
    <row r="52" spans="9:26">
      <c r="Q52" s="3"/>
      <c r="R52" s="26"/>
      <c r="S52" s="26"/>
      <c r="T52" s="26"/>
      <c r="U52" s="26"/>
      <c r="V52" s="26"/>
      <c r="W52" s="26"/>
      <c r="X52" s="26"/>
      <c r="Y52" s="26"/>
      <c r="Z52" s="4"/>
    </row>
    <row r="53" spans="9:26">
      <c r="Q53" s="3"/>
      <c r="R53" s="26"/>
      <c r="S53" s="26"/>
      <c r="T53" s="8"/>
      <c r="U53" s="8"/>
      <c r="V53" s="8"/>
      <c r="W53" s="8"/>
      <c r="X53" s="8"/>
      <c r="Y53" s="26"/>
      <c r="Z53" s="4"/>
    </row>
    <row r="54" spans="9:26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2026-01-14T02:49:29Z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