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F8533AX装箱单" sheetId="3" r:id="rId1"/>
    <sheet name="包装物料" sheetId="5" r:id="rId2"/>
  </sheets>
  <definedNames>
    <definedName name="_xlnm._FilterDatabase" localSheetId="0" hidden="1">F8533AX装箱单!$A$1:$Z$7</definedName>
    <definedName name="_xlnm.Print_Area" localSheetId="0">F8533AX装箱单!$A$1:$X$17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<sst xmlns="http://schemas.openxmlformats.org/spreadsheetml/2006/main" count="49" uniqueCount="38">
  <si>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r>
      <rPr>
        <b/>
        <sz val="10"/>
        <rFont val="Times New Roman"/>
        <charset val="134"/>
      </rPr>
      <t>F8533AX</t>
    </r>
    <r>
      <rPr>
        <b/>
        <sz val="10"/>
        <rFont val="宋体"/>
        <charset val="134"/>
      </rPr>
      <t>款装箱单（预装）</t>
    </r>
  </si>
  <si>
    <t>款号
Style No</t>
  </si>
  <si>
    <t>订单号
Po No</t>
  </si>
  <si>
    <t>目的地
Delivery Country</t>
  </si>
  <si>
    <t>颜色
Color</t>
  </si>
  <si>
    <t>配比总数
TTL Blister</t>
  </si>
  <si>
    <t>尺码配比</t>
  </si>
  <si>
    <t>每配比件数
pcs per Blister</t>
  </si>
  <si>
    <t>每箱配比数
Blister per ctn</t>
  </si>
  <si>
    <t>每箱件数
pcs per ctn</t>
  </si>
  <si>
    <r>
      <t>箱数</t>
    </r>
    <r>
      <rPr>
        <b/>
        <sz val="10"/>
        <rFont val="Times New Roman"/>
        <charset val="134"/>
      </rPr>
      <t>*2
ctn qty</t>
    </r>
  </si>
  <si>
    <t>箱号</t>
  </si>
  <si>
    <t>总件数
TTL pcs</t>
  </si>
  <si>
    <t>长</t>
  </si>
  <si>
    <t>宽</t>
  </si>
  <si>
    <t>高</t>
  </si>
  <si>
    <t>单件配比重量</t>
  </si>
  <si>
    <t>每箱毛重
G.W</t>
  </si>
  <si>
    <t>每箱净重 
N.W</t>
  </si>
  <si>
    <t>出货批次</t>
  </si>
  <si>
    <t>S</t>
  </si>
  <si>
    <t>M</t>
  </si>
  <si>
    <t>L</t>
  </si>
  <si>
    <t>F8533AX</t>
  </si>
  <si>
    <t>BG501 - BEIGE</t>
  </si>
  <si>
    <t>单件包装袋</t>
  </si>
  <si>
    <t>58*40+5</t>
  </si>
  <si>
    <t>中包袋</t>
  </si>
  <si>
    <t>100*60</t>
  </si>
  <si>
    <t>款号</t>
  </si>
  <si>
    <t>description</t>
  </si>
  <si>
    <t>物料品名</t>
  </si>
  <si>
    <t>规格</t>
  </si>
  <si>
    <t>数量</t>
  </si>
  <si>
    <t>Trenchcoat</t>
  </si>
  <si>
    <t>胶袋</t>
  </si>
  <si>
    <t>配比袋</t>
  </si>
  <si>
    <t>纸箱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</si>
</sst>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color rgb="FFFF0000"/>
      <name val="Times New Roman"/>
      <charset val="134"/>
    </font>
    <font>
      <b/>
      <sz val="10"/>
      <name val="宋体"/>
      <charset val="134"/>
    </font>
    <font>
      <sz val="11"/>
      <name val="Calibri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52">
      <alignment vertical="center"/>
    </xf>
    <xf numFmtId="0" fontId="0" fillId="0" borderId="1" xfId="52" applyBorder="1" applyAlignment="1">
      <alignment horizontal="center" vertical="center"/>
    </xf>
    <xf numFmtId="0" fontId="0" fillId="0" borderId="2" xfId="52" applyBorder="1" applyAlignment="1">
      <alignment horizontal="center" vertical="center"/>
    </xf>
    <xf numFmtId="0" fontId="0" fillId="0" borderId="3" xfId="52" applyBorder="1" applyAlignment="1">
      <alignment horizontal="center" vertical="center"/>
    </xf>
    <xf numFmtId="0" fontId="0" fillId="0" borderId="4" xfId="52" applyBorder="1" applyAlignment="1">
      <alignment horizontal="center" vertical="center"/>
    </xf>
    <xf numFmtId="0" fontId="0" fillId="0" borderId="5" xfId="52" applyFont="1" applyBorder="1" applyAlignment="1">
      <alignment horizontal="center" vertical="center"/>
    </xf>
    <xf numFmtId="0" fontId="0" fillId="0" borderId="1" xfId="52" applyFont="1" applyBorder="1" applyAlignment="1">
      <alignment horizontal="center" vertical="center" wrapText="1"/>
    </xf>
    <xf numFmtId="0" fontId="0" fillId="0" borderId="2" xfId="52" applyFont="1" applyBorder="1" applyAlignment="1">
      <alignment horizontal="center" vertical="center"/>
    </xf>
    <xf numFmtId="0" fontId="0" fillId="0" borderId="3" xfId="52" applyFont="1" applyBorder="1" applyAlignment="1">
      <alignment horizontal="center" vertical="center"/>
    </xf>
    <xf numFmtId="0" fontId="0" fillId="0" borderId="4" xfId="52" applyFont="1" applyBorder="1" applyAlignment="1">
      <alignment horizontal="center" vertical="center"/>
    </xf>
    <xf numFmtId="0" fontId="0" fillId="0" borderId="6" xfId="52" applyFont="1" applyBorder="1" applyAlignment="1">
      <alignment horizontal="center" vertical="center"/>
    </xf>
    <xf numFmtId="0" fontId="0" fillId="0" borderId="1" xfId="52" applyFont="1" applyBorder="1" applyAlignment="1">
      <alignment horizontal="center" vertical="center"/>
    </xf>
    <xf numFmtId="0" fontId="0" fillId="0" borderId="6" xfId="52" applyBorder="1" applyAlignment="1">
      <alignment horizontal="center" vertical="center"/>
    </xf>
    <xf numFmtId="1" fontId="1" fillId="0" borderId="5" xfId="52" applyNumberFormat="1" applyFont="1" applyBorder="1" applyAlignment="1">
      <alignment horizontal="center" vertical="center"/>
    </xf>
    <xf numFmtId="0" fontId="0" fillId="0" borderId="5" xfId="52" applyBorder="1" applyAlignment="1">
      <alignment horizontal="center" vertical="center"/>
    </xf>
    <xf numFmtId="0" fontId="0" fillId="0" borderId="7" xfId="52" applyBorder="1" applyAlignment="1">
      <alignment horizontal="center" vertical="center"/>
    </xf>
    <xf numFmtId="1" fontId="1" fillId="0" borderId="7" xfId="52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" fontId="6" fillId="0" borderId="1" xfId="5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 vertical="center"/>
    </xf>
    <xf numFmtId="1" fontId="6" fillId="0" borderId="1" xfId="49" applyNumberFormat="1" applyFont="1" applyFill="1" applyBorder="1" applyAlignment="1">
      <alignment horizontal="center"/>
    </xf>
    <xf numFmtId="0" fontId="6" fillId="0" borderId="1" xfId="49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3" borderId="1" xfId="53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/>
    </xf>
    <xf numFmtId="0" fontId="6" fillId="0" borderId="1" xfId="50" applyNumberFormat="1" applyFont="1" applyFill="1" applyBorder="1" applyAlignment="1">
      <alignment horizontal="center"/>
    </xf>
    <xf numFmtId="0" fontId="6" fillId="4" borderId="0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4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7"/>
  <sheetViews>
    <sheetView tabSelected="1" workbookViewId="0">
      <pane ySplit="3" topLeftCell="A4" activePane="bottomLeft" state="frozen"/>
      <selection/>
      <selection pane="bottomLeft" activeCell="A4" sqref="A4"/>
    </sheetView>
  </sheetViews>
  <sheetFormatPr defaultColWidth="8.87272727272727" defaultRowHeight="21" customHeight="1"/>
  <cols>
    <col min="1" max="1" width="9.75454545454545" style="19" customWidth="1"/>
    <col min="2" max="2" width="9.62727272727273" style="19" customWidth="1"/>
    <col min="3" max="3" width="16" style="19" customWidth="1"/>
    <col min="4" max="4" width="21.1272727272727" style="19" customWidth="1"/>
    <col min="5" max="5" width="8.12727272727273" style="19" customWidth="1"/>
    <col min="6" max="8" width="7" style="19" customWidth="1"/>
    <col min="9" max="9" width="8" style="20" customWidth="1"/>
    <col min="10" max="10" width="8.75454545454545" style="21" customWidth="1"/>
    <col min="11" max="11" width="11" style="19" customWidth="1"/>
    <col min="12" max="12" width="6" style="22" customWidth="1"/>
    <col min="13" max="13" width="4.87272727272727" style="19" customWidth="1"/>
    <col min="14" max="14" width="1.25454545454545" style="19" customWidth="1"/>
    <col min="15" max="15" width="5.09090909090909" style="19" customWidth="1"/>
    <col min="16" max="16" width="9.25454545454545" style="23" customWidth="1"/>
    <col min="17" max="19" width="5.37272727272727" style="24" customWidth="1"/>
    <col min="20" max="20" width="12.1272727272727" style="25" customWidth="1"/>
    <col min="21" max="21" width="6.37272727272727" style="26" customWidth="1"/>
    <col min="22" max="22" width="6.37272727272727" style="27" customWidth="1"/>
    <col min="23" max="23" width="6.37272727272727" style="19" customWidth="1"/>
    <col min="24" max="24" width="13.3727272727273" style="19" hidden="1" customWidth="1"/>
    <col min="25" max="25" width="15.7545454545455" style="19" hidden="1" customWidth="1"/>
    <col min="26" max="26" width="8.37272727272727" style="19" hidden="1" customWidth="1"/>
    <col min="27" max="29" width="3" style="19" customWidth="1"/>
    <col min="30" max="16384" width="8.87272727272727" style="19"/>
  </cols>
  <sheetData>
    <row r="1" customHeight="1" spans="1:26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29"/>
      <c r="N1" s="29"/>
      <c r="O1" s="29"/>
      <c r="P1" s="31"/>
      <c r="Q1" s="32"/>
      <c r="R1" s="32"/>
      <c r="S1" s="32"/>
      <c r="T1" s="33"/>
      <c r="U1" s="31"/>
      <c r="V1" s="29"/>
      <c r="W1" s="29"/>
    </row>
    <row r="2" ht="22.5" customHeight="1" spans="1:26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35"/>
      <c r="H2" s="35"/>
      <c r="I2" s="34" t="s">
        <v>7</v>
      </c>
      <c r="J2" s="34" t="s">
        <v>8</v>
      </c>
      <c r="K2" s="34" t="s">
        <v>9</v>
      </c>
      <c r="L2" s="36" t="s">
        <v>10</v>
      </c>
      <c r="M2" s="35" t="s">
        <v>11</v>
      </c>
      <c r="N2" s="35"/>
      <c r="O2" s="35" t="s">
        <v>11</v>
      </c>
      <c r="P2" s="37" t="s">
        <v>12</v>
      </c>
      <c r="Q2" s="38" t="s">
        <v>13</v>
      </c>
      <c r="R2" s="38" t="s">
        <v>14</v>
      </c>
      <c r="S2" s="38" t="s">
        <v>15</v>
      </c>
      <c r="T2" s="39" t="s">
        <v>16</v>
      </c>
      <c r="U2" s="37" t="s">
        <v>17</v>
      </c>
      <c r="V2" s="34" t="s">
        <v>18</v>
      </c>
      <c r="W2" s="40" t="s">
        <v>19</v>
      </c>
    </row>
    <row r="3" s="18" customFormat="1" ht="25.5" customHeight="1" spans="1:26">
      <c r="A3" s="35"/>
      <c r="B3" s="35"/>
      <c r="C3" s="35"/>
      <c r="D3" s="35"/>
      <c r="E3" s="34"/>
      <c r="F3" s="41" t="s">
        <v>20</v>
      </c>
      <c r="G3" s="41" t="s">
        <v>21</v>
      </c>
      <c r="H3" s="41" t="s">
        <v>22</v>
      </c>
      <c r="I3" s="34"/>
      <c r="J3" s="34"/>
      <c r="K3" s="34"/>
      <c r="L3" s="42"/>
      <c r="M3" s="35"/>
      <c r="N3" s="35"/>
      <c r="O3" s="35"/>
      <c r="P3" s="43"/>
      <c r="Q3" s="38"/>
      <c r="R3" s="38"/>
      <c r="S3" s="38"/>
      <c r="T3" s="44"/>
      <c r="U3" s="37"/>
      <c r="V3" s="34"/>
      <c r="W3" s="40"/>
    </row>
    <row r="4" customHeight="1" spans="1:26">
      <c r="A4" s="45" t="s">
        <v>23</v>
      </c>
      <c r="B4" s="46">
        <v>1745063</v>
      </c>
      <c r="C4" s="46"/>
      <c r="D4" s="47" t="s">
        <v>24</v>
      </c>
      <c r="E4" s="48">
        <f>J4*L4</f>
        <v>164</v>
      </c>
      <c r="F4" s="49">
        <v>2</v>
      </c>
      <c r="G4" s="50">
        <v>2</v>
      </c>
      <c r="H4" s="50">
        <v>2</v>
      </c>
      <c r="I4" s="51">
        <f>SUM(F4:H4)</f>
        <v>6</v>
      </c>
      <c r="J4" s="52">
        <v>4</v>
      </c>
      <c r="K4" s="46">
        <f>J4*I4</f>
        <v>24</v>
      </c>
      <c r="L4" s="42">
        <v>41</v>
      </c>
      <c r="M4" s="46">
        <v>1</v>
      </c>
      <c r="N4" s="46"/>
      <c r="O4" s="46">
        <v>31</v>
      </c>
      <c r="P4" s="43">
        <f>K4*L4</f>
        <v>984</v>
      </c>
      <c r="Q4" s="53">
        <v>60</v>
      </c>
      <c r="R4" s="53">
        <v>40</v>
      </c>
      <c r="S4" s="53">
        <v>40</v>
      </c>
      <c r="T4" s="54">
        <f>0.552*I4</f>
        <v>3.312</v>
      </c>
      <c r="U4" s="55">
        <f>V4*1.2</f>
        <v>15.8976</v>
      </c>
      <c r="V4" s="46">
        <f>T4*J4</f>
        <v>13.248</v>
      </c>
      <c r="W4" s="56">
        <v>1</v>
      </c>
      <c r="X4" s="57"/>
      <c r="Y4" s="19">
        <f t="shared" ref="Y4:Y12" si="0">X4/K4</f>
        <v>0</v>
      </c>
      <c r="Z4" s="19">
        <f t="shared" ref="Z4:Z12" si="1">X4-P4</f>
        <v>-984</v>
      </c>
    </row>
    <row r="5" customHeight="1" spans="1:26">
      <c r="A5" s="45" t="s">
        <v>23</v>
      </c>
      <c r="B5" s="46">
        <v>1745062</v>
      </c>
      <c r="C5" s="46"/>
      <c r="D5" s="47" t="s">
        <v>24</v>
      </c>
      <c r="E5" s="48">
        <f t="shared" ref="E5:E7" si="2">J5*L5</f>
        <v>33</v>
      </c>
      <c r="F5" s="51">
        <v>2</v>
      </c>
      <c r="G5" s="51"/>
      <c r="H5" s="46"/>
      <c r="I5" s="51">
        <f t="shared" ref="I5:I7" si="3">SUM(F5:H5)</f>
        <v>2</v>
      </c>
      <c r="J5" s="58">
        <v>11</v>
      </c>
      <c r="K5" s="46">
        <f t="shared" ref="K5:K7" si="4">J5*I5</f>
        <v>22</v>
      </c>
      <c r="L5" s="42">
        <v>3</v>
      </c>
      <c r="M5" s="46">
        <v>1</v>
      </c>
      <c r="N5" s="46"/>
      <c r="O5" s="46">
        <v>3</v>
      </c>
      <c r="P5" s="43">
        <f t="shared" ref="P5:P7" si="5">K5*L5</f>
        <v>66</v>
      </c>
      <c r="Q5" s="53">
        <v>60</v>
      </c>
      <c r="R5" s="53">
        <v>40</v>
      </c>
      <c r="S5" s="53">
        <v>40</v>
      </c>
      <c r="T5" s="54">
        <f t="shared" ref="T5:T7" si="6">0.404*I5</f>
        <v>0.808</v>
      </c>
      <c r="U5" s="55">
        <f t="shared" ref="U5:U7" si="7">V5*1.2</f>
        <v>10.6656</v>
      </c>
      <c r="V5" s="46">
        <f t="shared" ref="V5:V7" si="8">T5*J5</f>
        <v>8.888</v>
      </c>
      <c r="W5" s="56">
        <v>1</v>
      </c>
      <c r="X5" s="57">
        <v>120</v>
      </c>
      <c r="Y5" s="19">
        <f t="shared" si="0"/>
        <v>5.45454545454545</v>
      </c>
      <c r="Z5" s="19">
        <f t="shared" si="1"/>
        <v>54</v>
      </c>
    </row>
    <row r="6" customHeight="1" spans="1:26">
      <c r="A6" s="45" t="s">
        <v>23</v>
      </c>
      <c r="B6" s="46">
        <v>1745062</v>
      </c>
      <c r="C6" s="46"/>
      <c r="D6" s="47" t="s">
        <v>24</v>
      </c>
      <c r="E6" s="48">
        <f t="shared" si="2"/>
        <v>33</v>
      </c>
      <c r="F6" s="51"/>
      <c r="G6" s="51">
        <v>2</v>
      </c>
      <c r="H6" s="46"/>
      <c r="I6" s="51">
        <f t="shared" si="3"/>
        <v>2</v>
      </c>
      <c r="J6" s="58">
        <v>11</v>
      </c>
      <c r="K6" s="46">
        <f t="shared" si="4"/>
        <v>22</v>
      </c>
      <c r="L6" s="42">
        <v>3</v>
      </c>
      <c r="M6" s="46">
        <v>4</v>
      </c>
      <c r="N6" s="46"/>
      <c r="O6" s="46">
        <v>6</v>
      </c>
      <c r="P6" s="43">
        <f t="shared" si="5"/>
        <v>66</v>
      </c>
      <c r="Q6" s="53">
        <v>60</v>
      </c>
      <c r="R6" s="53">
        <v>40</v>
      </c>
      <c r="S6" s="53">
        <v>40</v>
      </c>
      <c r="T6" s="54">
        <f t="shared" si="6"/>
        <v>0.808</v>
      </c>
      <c r="U6" s="55">
        <f t="shared" si="7"/>
        <v>10.6656</v>
      </c>
      <c r="V6" s="46">
        <f t="shared" si="8"/>
        <v>8.888</v>
      </c>
      <c r="W6" s="56">
        <v>1</v>
      </c>
      <c r="X6" s="57"/>
      <c r="Y6" s="19">
        <f t="shared" si="0"/>
        <v>0</v>
      </c>
      <c r="Z6" s="19">
        <f t="shared" si="1"/>
        <v>-66</v>
      </c>
    </row>
    <row r="7" customHeight="1" spans="1:26">
      <c r="A7" s="45" t="s">
        <v>23</v>
      </c>
      <c r="B7" s="46">
        <v>1745062</v>
      </c>
      <c r="C7" s="46"/>
      <c r="D7" s="47" t="s">
        <v>24</v>
      </c>
      <c r="E7" s="48">
        <f t="shared" si="2"/>
        <v>33</v>
      </c>
      <c r="F7" s="51"/>
      <c r="G7" s="51"/>
      <c r="H7" s="46">
        <v>2</v>
      </c>
      <c r="I7" s="51">
        <f t="shared" si="3"/>
        <v>2</v>
      </c>
      <c r="J7" s="58">
        <v>11</v>
      </c>
      <c r="K7" s="46">
        <f t="shared" si="4"/>
        <v>22</v>
      </c>
      <c r="L7" s="42">
        <v>3</v>
      </c>
      <c r="M7" s="46">
        <v>7</v>
      </c>
      <c r="N7" s="46"/>
      <c r="O7" s="46">
        <v>9</v>
      </c>
      <c r="P7" s="43">
        <f t="shared" si="5"/>
        <v>66</v>
      </c>
      <c r="Q7" s="53">
        <v>60</v>
      </c>
      <c r="R7" s="53">
        <v>40</v>
      </c>
      <c r="S7" s="53">
        <v>40</v>
      </c>
      <c r="T7" s="54">
        <f t="shared" si="6"/>
        <v>0.808</v>
      </c>
      <c r="U7" s="55">
        <f t="shared" si="7"/>
        <v>10.6656</v>
      </c>
      <c r="V7" s="46">
        <f t="shared" si="8"/>
        <v>8.888</v>
      </c>
      <c r="W7" s="56">
        <v>1</v>
      </c>
      <c r="X7" s="57">
        <v>130</v>
      </c>
      <c r="Y7" s="19">
        <f t="shared" si="0"/>
        <v>5.90909090909091</v>
      </c>
      <c r="Z7" s="19">
        <f t="shared" si="1"/>
        <v>64</v>
      </c>
    </row>
    <row r="8" customHeight="1" spans="1:26">
      <c r="A8" s="45"/>
      <c r="B8" s="46"/>
      <c r="C8" s="46"/>
      <c r="D8" s="47"/>
      <c r="E8" s="48"/>
      <c r="F8" s="51"/>
      <c r="G8" s="51"/>
      <c r="H8" s="46"/>
      <c r="I8" s="51"/>
      <c r="J8" s="58"/>
      <c r="K8" s="46"/>
      <c r="L8" s="42"/>
      <c r="M8" s="46"/>
      <c r="N8" s="46"/>
      <c r="O8" s="46"/>
      <c r="P8" s="43"/>
      <c r="Q8" s="53"/>
      <c r="R8" s="53"/>
      <c r="S8" s="53"/>
      <c r="T8" s="54"/>
      <c r="U8" s="55"/>
      <c r="V8" s="46"/>
      <c r="W8" s="56"/>
      <c r="X8" s="57"/>
    </row>
    <row r="9" customHeight="1" spans="1:26">
      <c r="A9" s="45"/>
      <c r="B9" s="46"/>
      <c r="C9" s="46"/>
      <c r="D9" s="47"/>
      <c r="E9" s="48"/>
      <c r="F9" s="51"/>
      <c r="G9" s="51"/>
      <c r="H9" s="46"/>
      <c r="I9" s="51"/>
      <c r="J9" s="58"/>
      <c r="K9" s="46"/>
      <c r="L9" s="42"/>
      <c r="M9" s="46"/>
      <c r="N9" s="46"/>
      <c r="O9" s="46"/>
      <c r="P9" s="43"/>
      <c r="Q9" s="53"/>
      <c r="R9" s="53"/>
      <c r="S9" s="53"/>
      <c r="T9" s="54"/>
      <c r="U9" s="55"/>
      <c r="V9" s="46"/>
      <c r="W9" s="56"/>
      <c r="X9" s="57"/>
    </row>
    <row r="10" customHeight="1" spans="1:26">
      <c r="A10" s="45"/>
      <c r="B10" s="46"/>
      <c r="C10" s="46"/>
      <c r="D10" s="47"/>
      <c r="E10" s="48"/>
      <c r="F10" s="47"/>
      <c r="G10" s="47"/>
      <c r="H10" s="58"/>
      <c r="I10" s="51"/>
      <c r="J10" s="34"/>
      <c r="K10" s="46"/>
      <c r="L10" s="42"/>
      <c r="M10" s="46"/>
      <c r="N10" s="46"/>
      <c r="O10" s="46"/>
      <c r="P10" s="43"/>
      <c r="Q10" s="53"/>
      <c r="R10" s="53"/>
      <c r="S10" s="53"/>
      <c r="T10" s="54"/>
      <c r="U10" s="55"/>
      <c r="V10" s="46"/>
      <c r="W10" s="56"/>
      <c r="X10" s="57"/>
    </row>
    <row r="11" customHeight="1" spans="1:26">
      <c r="A11" s="45"/>
      <c r="B11" s="46"/>
      <c r="C11" s="46"/>
      <c r="D11" s="47"/>
      <c r="E11" s="46"/>
      <c r="F11" s="47"/>
      <c r="G11" s="47"/>
      <c r="H11" s="58"/>
      <c r="I11" s="51"/>
      <c r="J11" s="34"/>
      <c r="K11" s="46"/>
      <c r="L11" s="42"/>
      <c r="M11" s="46"/>
      <c r="N11" s="46"/>
      <c r="O11" s="46"/>
      <c r="P11" s="43"/>
      <c r="Q11" s="53"/>
      <c r="R11" s="53"/>
      <c r="S11" s="53"/>
      <c r="T11" s="54"/>
      <c r="U11" s="55"/>
      <c r="V11" s="46"/>
      <c r="W11" s="56"/>
      <c r="X11" s="59"/>
    </row>
    <row r="12" customHeight="1" spans="1:26">
      <c r="L12" s="22">
        <f>SUM(L4:L11)</f>
        <v>50</v>
      </c>
      <c r="P12" s="23">
        <f>SUBTOTAL(9,P4:P10)</f>
        <v>1182</v>
      </c>
      <c r="Y12" s="19" t="e">
        <f t="shared" si="0"/>
        <v>#DIV/0!</v>
      </c>
      <c r="Z12" s="19">
        <f t="shared" si="1"/>
        <v>-1182</v>
      </c>
    </row>
    <row r="14" customHeight="1" spans="1:26">
      <c r="F14" s="60" t="s">
        <v>25</v>
      </c>
      <c r="G14" s="61"/>
      <c r="H14" s="61"/>
      <c r="I14" s="62" t="s">
        <v>26</v>
      </c>
      <c r="J14" s="63"/>
      <c r="K14" s="62"/>
      <c r="L14" s="64"/>
      <c r="M14" s="63"/>
    </row>
    <row r="15" customHeight="1" spans="1:26">
      <c r="F15" s="65"/>
      <c r="G15" s="66"/>
      <c r="H15" s="66"/>
      <c r="I15" s="62"/>
      <c r="J15" s="63"/>
      <c r="K15" s="62"/>
      <c r="L15" s="64"/>
      <c r="M15" s="63"/>
    </row>
    <row r="16" customHeight="1" spans="1:26">
      <c r="F16" s="62" t="s">
        <v>27</v>
      </c>
      <c r="G16" s="62"/>
      <c r="H16" s="62"/>
      <c r="I16" s="62" t="s">
        <v>28</v>
      </c>
      <c r="J16" s="63"/>
      <c r="K16" s="62"/>
      <c r="L16" s="64"/>
      <c r="M16" s="63"/>
    </row>
    <row r="17" customHeight="1" spans="6:13">
      <c r="F17" s="67"/>
      <c r="G17" s="68"/>
      <c r="H17" s="68"/>
      <c r="I17" s="62"/>
      <c r="J17" s="63"/>
      <c r="K17" s="62"/>
      <c r="L17" s="64"/>
      <c r="M17" s="63"/>
    </row>
  </sheetData>
  <autoFilter xmlns:etc="http://www.wps.cn/officeDocument/2017/etCustomData" ref="A1:Z7" etc:filterBottomFollowUsedRange="0">
    <extLst/>
  </autoFilter>
  <mergeCells count="32">
    <mergeCell ref="A1:W1"/>
    <mergeCell ref="F2:H2"/>
    <mergeCell ref="I14:J14"/>
    <mergeCell ref="K14:M14"/>
    <mergeCell ref="I15:J15"/>
    <mergeCell ref="K15:M15"/>
    <mergeCell ref="F16:H16"/>
    <mergeCell ref="I16:J16"/>
    <mergeCell ref="K16:M16"/>
    <mergeCell ref="F17:H17"/>
    <mergeCell ref="I17:J17"/>
    <mergeCell ref="K17:M17"/>
    <mergeCell ref="A2:A3"/>
    <mergeCell ref="B2:B3"/>
    <mergeCell ref="C2:C3"/>
    <mergeCell ref="D2:D3"/>
    <mergeCell ref="E2:E3"/>
    <mergeCell ref="I2:I3"/>
    <mergeCell ref="J2:J3"/>
    <mergeCell ref="K2:K3"/>
    <mergeCell ref="L2:L3"/>
    <mergeCell ref="M2:M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F14:H15"/>
  </mergeCells>
  <pageMargins left="0" right="0" top="0" bottom="0" header="0" footer="0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D38" sqref="D38"/>
    </sheetView>
  </sheetViews>
  <sheetFormatPr defaultColWidth="9" defaultRowHeight="14" outlineLevelRow="5" outlineLevelCol="6"/>
  <cols>
    <col min="1" max="1" width="9" style="1"/>
    <col min="2" max="2" width="20.5" style="1" customWidth="1"/>
    <col min="3" max="3" width="9" style="1"/>
    <col min="4" max="6" width="5.62727272727273" style="1" customWidth="1"/>
    <col min="7" max="7" width="9.37272727272727" style="1" customWidth="1"/>
    <col min="8" max="16384" width="9" style="1"/>
  </cols>
  <sheetData>
    <row r="1" spans="1:7">
      <c r="A1" s="2" t="s">
        <v>29</v>
      </c>
      <c r="B1" s="2" t="s">
        <v>30</v>
      </c>
      <c r="C1" s="2" t="s">
        <v>31</v>
      </c>
      <c r="D1" s="3" t="s">
        <v>32</v>
      </c>
      <c r="E1" s="4"/>
      <c r="F1" s="5"/>
      <c r="G1" s="2" t="s">
        <v>33</v>
      </c>
    </row>
    <row r="2" spans="1:7">
      <c r="A2" s="6" t="s">
        <v>23</v>
      </c>
      <c r="B2" s="7" t="s">
        <v>34</v>
      </c>
      <c r="C2" s="2" t="s">
        <v>35</v>
      </c>
      <c r="D2" s="8" t="s">
        <v>26</v>
      </c>
      <c r="E2" s="9"/>
      <c r="F2" s="10"/>
      <c r="G2" s="2">
        <v>1200</v>
      </c>
    </row>
    <row r="3" spans="1:7">
      <c r="A3" s="11"/>
      <c r="B3" s="2"/>
      <c r="C3" s="2" t="s">
        <v>36</v>
      </c>
      <c r="D3" s="2"/>
      <c r="E3" s="2"/>
      <c r="F3" s="12"/>
      <c r="G3" s="2"/>
    </row>
    <row r="4" spans="1:7">
      <c r="A4" s="13"/>
      <c r="B4" s="2"/>
      <c r="C4" s="2" t="s">
        <v>36</v>
      </c>
      <c r="D4" s="2"/>
      <c r="E4" s="2"/>
      <c r="F4" s="12"/>
      <c r="G4" s="2"/>
    </row>
    <row r="5" ht="13.5" customHeight="1" spans="1:7">
      <c r="A5" s="13"/>
      <c r="B5" s="14" t="s">
        <v>24</v>
      </c>
      <c r="C5" s="15" t="s">
        <v>37</v>
      </c>
      <c r="D5" s="2">
        <v>60</v>
      </c>
      <c r="E5" s="2">
        <v>40</v>
      </c>
      <c r="F5" s="2">
        <v>40</v>
      </c>
      <c r="G5" s="2">
        <v>52</v>
      </c>
    </row>
    <row r="6" ht="13.5" customHeight="1" spans="1:7">
      <c r="A6" s="16"/>
      <c r="B6" s="17"/>
      <c r="C6" s="16"/>
      <c r="D6" s="2"/>
      <c r="E6" s="2"/>
      <c r="F6" s="2"/>
      <c r="G6" s="2"/>
    </row>
  </sheetData>
  <mergeCells count="5">
    <mergeCell ref="D1:F1"/>
    <mergeCell ref="D2:F2"/>
    <mergeCell ref="A2:A6"/>
    <mergeCell ref="B5:B6"/>
    <mergeCell ref="C5:C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F8533AX装箱单</vt:lpstr>
      <vt:lpstr>包装物料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2025-05-20T08:49:00Z</dcterms:created>
  <cp:lastPrinted>2025-11-20T06:39:00Z</cp:lastPrinted>
  <dcterms:modified xsi:type="dcterms:W3CDTF">2026-01-18T04:06:51Z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5759F45B33DA46BF9B7D5F3E57D315D8_13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