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12"/>
  </bookViews>
  <sheets>
    <sheet name="唛头-已订购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JG Admin</author>
  </authors>
  <commentList>
    <comment ref="H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<sst xmlns="http://schemas.openxmlformats.org/spreadsheetml/2006/main" count="69" uniqueCount="64">
  <si>
    <t>唛头明细</t>
  </si>
  <si>
    <t>订购时间</t>
  </si>
  <si>
    <t>主标+创新吊牌通用，腰卡+纸卡有尺码区分，洗标+产品吊牌+尺码唛有全长和九分裤区分，所有具体文字信息和内容看画稿！</t>
  </si>
  <si>
    <t>REFORMED系列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</si>
  <si>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</si>
  <si>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</si>
  <si>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</si>
  <si>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</si>
  <si>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</si>
  <si>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</si>
  <si>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</si>
  <si>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</si>
  <si>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</si>
  <si>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</si>
  <si>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</si>
  <si>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</si>
  <si>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</si>
  <si>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</si>
  <si>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</si>
  <si>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</si>
  <si>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</si>
  <si>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</si>
  <si>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</si>
  <si>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尺码标
带字母</t>
  </si>
  <si>
    <t>一次性警告贴</t>
  </si>
  <si>
    <t>ReFORMED
CORE DENIM</t>
  </si>
  <si>
    <t>画稿</t>
  </si>
  <si>
    <t>描述</t>
  </si>
  <si>
    <r>
      <rPr>
        <b/>
        <sz val="12"/>
        <color theme="1"/>
        <rFont val="等线"/>
        <charset val="134"/>
      </rPr>
      <t>INNOVATION TICKET</t>
    </r>
    <r>
      <rPr>
        <sz val="12"/>
        <color theme="1"/>
        <rFont val="等线"/>
        <charset val="134"/>
      </rPr>
      <t xml:space="preserve">
JJW-RT-001
45MM X 120MM</t>
    </r>
  </si>
  <si>
    <r>
      <rPr>
        <b/>
        <sz val="12"/>
        <color theme="1"/>
        <rFont val="等线"/>
        <charset val="134"/>
      </rPr>
      <t>PRODUCT TICKET</t>
    </r>
    <r>
      <rPr>
        <sz val="12"/>
        <color theme="1"/>
        <rFont val="等线"/>
        <charset val="134"/>
      </rPr>
      <t xml:space="preserve">
JJW-RT-ST
45MM X 120MM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</si>
  <si>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WAIST TICKET</t>
    </r>
    <r>
      <rPr>
        <sz val="12"/>
        <color theme="1"/>
        <rFont val="等线"/>
        <charset val="134"/>
      </rPr>
      <t xml:space="preserve">
JJW-RT-WT
40MM X 108MM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</si>
  <si>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BACK POCKET TICKET</t>
    </r>
    <r>
      <rPr>
        <sz val="12"/>
        <color theme="1"/>
        <rFont val="等线"/>
        <charset val="134"/>
      </rPr>
      <t xml:space="preserve">
JJW-RT-PT
75MM X 130MM
</t>
    </r>
    <r>
      <rPr>
        <b/>
        <sz val="12"/>
        <color theme="1"/>
        <rFont val="等线"/>
        <charset val="134"/>
      </rPr>
      <t>* REFER TO SEPARATE ARTWORK</t>
    </r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</si>
  <si>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</si>
  <si>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</si>
  <si>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</si>
  <si>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</si>
  <si>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</si>
  <si>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JJW-RT-001</t>
  </si>
  <si>
    <t>JJW-RT-ST</t>
  </si>
  <si>
    <t>JJW-RT-WT</t>
  </si>
  <si>
    <t>JJW-RT-PT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</si>
  <si>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</si>
  <si>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</si>
  <si>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</si>
  <si>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</si>
  <si>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JJW-PL001-MFV2</t>
  </si>
  <si>
    <t>件数</t>
  </si>
  <si>
    <t>白色</t>
  </si>
  <si>
    <t>样品要求</t>
  </si>
  <si>
    <t>翻单，洗标是新画稿，需要给样品5个给威海思来-王玉，其他不需要</t>
  </si>
  <si>
    <t>大货地址</t>
  </si>
  <si>
    <t>山东省枣庄市市中区长江西路25号，闫威 18264200671，海扬中泰服装有限公司</t>
  </si>
  <si>
    <t>编号</t>
  </si>
  <si>
    <t>唛头</t>
  </si>
  <si>
    <t>尺码/数量</t>
  </si>
  <si>
    <t>合计</t>
  </si>
  <si>
    <t>主唛</t>
  </si>
  <si>
    <t>尺码唛-全长F</t>
  </si>
  <si>
    <t>尺码唛-九分裤P</t>
  </si>
  <si>
    <r>
      <rPr>
        <b/>
        <sz val="36"/>
        <rFont val="等线"/>
        <charset val="134"/>
      </rPr>
      <t xml:space="preserve">产品吊牌
</t>
    </r>
    <r>
      <rPr>
        <b/>
        <sz val="36"/>
        <color indexed="10"/>
        <rFont val="等线"/>
        <charset val="134"/>
      </rPr>
      <t>PETITE LENGTH=九分裤
FULL LENGTH=全长</t>
    </r>
  </si>
  <si>
    <r>
      <rPr>
        <b/>
        <sz val="36"/>
        <rFont val="等线"/>
        <charset val="134"/>
      </rPr>
      <t xml:space="preserve">后腰纸卡
</t>
    </r>
    <r>
      <rPr>
        <b/>
        <sz val="36"/>
        <color indexed="10"/>
        <rFont val="等线"/>
        <charset val="134"/>
      </rPr>
      <t>PETITE LENGTH=九分裤
FULL LENGTH=全长</t>
    </r>
  </si>
  <si>
    <r>
      <rPr>
        <b/>
        <sz val="36"/>
        <rFont val="等线"/>
        <charset val="134"/>
      </rPr>
      <t xml:space="preserve">后口袋纸卡
</t>
    </r>
    <r>
      <rPr>
        <b/>
        <sz val="36"/>
        <color indexed="10"/>
        <rFont val="等线"/>
        <charset val="134"/>
      </rPr>
      <t>PETITE LENGTH=九分裤
FULL LENGTH=全长</t>
    </r>
  </si>
  <si>
    <t>JJW-ST-001有腰袢</t>
  </si>
  <si>
    <t>吊牌绳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</si>
</sst>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2"/>
      <name val="宋体"/>
      <charset val="134"/>
    </font>
    <font>
      <sz val="12"/>
      <name val="等线"/>
      <charset val="134"/>
    </font>
    <font>
      <sz val="14"/>
      <name val="等线"/>
      <charset val="134"/>
    </font>
    <font>
      <sz val="22"/>
      <name val="等线"/>
      <charset val="134"/>
    </font>
    <font>
      <sz val="48"/>
      <name val="等线"/>
      <charset val="134"/>
    </font>
    <font>
      <b/>
      <sz val="40"/>
      <color rgb="FFFF0000"/>
      <name val="等线"/>
      <charset val="134"/>
    </font>
    <font>
      <b/>
      <sz val="24"/>
      <color rgb="FFFF0000"/>
      <name val="等线"/>
      <charset val="134"/>
    </font>
    <font>
      <b/>
      <sz val="11"/>
      <color theme="0"/>
      <name val="等线"/>
      <charset val="134"/>
    </font>
    <font>
      <b/>
      <sz val="22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b/>
      <sz val="12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sz val="22"/>
      <color theme="1"/>
      <name val="等线"/>
      <charset val="134"/>
    </font>
    <font>
      <sz val="26"/>
      <name val="等线"/>
      <charset val="134"/>
    </font>
    <font>
      <b/>
      <sz val="26"/>
      <color rgb="FF222222"/>
      <name val="等线"/>
      <charset val="134"/>
    </font>
    <font>
      <sz val="48"/>
      <color rgb="FFFF0000"/>
      <name val="等线"/>
      <charset val="134"/>
    </font>
    <font>
      <b/>
      <sz val="36"/>
      <name val="等线"/>
      <charset val="134"/>
    </font>
    <font>
      <b/>
      <sz val="28"/>
      <name val="等线"/>
      <charset val="134"/>
    </font>
    <font>
      <sz val="28"/>
      <name val="等线"/>
      <charset val="134"/>
    </font>
    <font>
      <b/>
      <sz val="26"/>
      <name val="等线"/>
      <charset val="134"/>
    </font>
    <font>
      <b/>
      <sz val="16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6"/>
      <color indexed="10"/>
      <name val="等线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6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8" borderId="16" applyNumberFormat="0" applyAlignment="0" applyProtection="0">
      <alignment vertical="center"/>
    </xf>
    <xf numFmtId="0" fontId="39" fillId="9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176" fontId="23" fillId="0" borderId="3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176" fontId="25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3" fillId="5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204470</xdr:colOff>
      <xdr:row>4</xdr:row>
      <xdr:rowOff>2167255</xdr:rowOff>
    </xdr:from>
    <xdr:to>
      <xdr:col>6</xdr:col>
      <xdr:colOff>1931670</xdr:colOff>
      <xdr:row>4</xdr:row>
      <xdr:rowOff>2524125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12484100" y="5948680"/>
          <a:ext cx="95758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5" y="25809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>
    <xdr:from>
      <xdr:col>6</xdr:col>
      <xdr:colOff>125095</xdr:colOff>
      <xdr:row>4</xdr:row>
      <xdr:rowOff>746125</xdr:rowOff>
    </xdr:from>
    <xdr:to>
      <xdr:col>6</xdr:col>
      <xdr:colOff>2058670</xdr:colOff>
      <xdr:row>4</xdr:row>
      <xdr:rowOff>1214755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12404725" y="4662805"/>
          <a:ext cx="1036955" cy="46863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12</xdr:col>
      <xdr:colOff>193040</xdr:colOff>
      <xdr:row>2</xdr:row>
      <xdr:rowOff>312420</xdr:rowOff>
    </xdr:from>
    <xdr:to>
      <xdr:col>16</xdr:col>
      <xdr:colOff>664210</xdr:colOff>
      <xdr:row>7</xdr:row>
      <xdr:rowOff>74295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rcRect l="1263" r="-1263"/>
        <a:stretch>
          <a:fillRect/>
        </a:stretch>
      </xdr:blipFill>
      <xdr:spPr>
        <a:xfrm>
          <a:off x="19444970" y="3157220"/>
          <a:ext cx="5119370" cy="339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4</xdr:row>
      <xdr:rowOff>182880</xdr:rowOff>
    </xdr:from>
    <xdr:to>
      <xdr:col>2</xdr:col>
      <xdr:colOff>1266825</xdr:colOff>
      <xdr:row>4</xdr:row>
      <xdr:rowOff>1840865</xdr:rowOff>
    </xdr:to>
    <xdr:pic>
      <xdr:nvPicPr>
        <xdr:cNvPr id="13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1720" y="4099560"/>
          <a:ext cx="1246505" cy="165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4</xdr:row>
      <xdr:rowOff>206375</xdr:rowOff>
    </xdr:from>
    <xdr:to>
      <xdr:col>4</xdr:col>
      <xdr:colOff>104775</xdr:colOff>
      <xdr:row>4</xdr:row>
      <xdr:rowOff>1817370</xdr:rowOff>
    </xdr:to>
    <xdr:pic>
      <xdr:nvPicPr>
        <xdr:cNvPr id="14" name="ID_4383730061D444BFBB2F601ED2A2EF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5070" y="4123055"/>
          <a:ext cx="1245235" cy="161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20320</xdr:colOff>
      <xdr:row>4</xdr:row>
      <xdr:rowOff>238125</xdr:rowOff>
    </xdr:from>
    <xdr:to>
      <xdr:col>5</xdr:col>
      <xdr:colOff>104775</xdr:colOff>
      <xdr:row>4</xdr:row>
      <xdr:rowOff>1785620</xdr:rowOff>
    </xdr:to>
    <xdr:pic>
      <xdr:nvPicPr>
        <xdr:cNvPr id="15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5850" y="4154805"/>
          <a:ext cx="1246505" cy="154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24130</xdr:rowOff>
    </xdr:from>
    <xdr:to>
      <xdr:col>6</xdr:col>
      <xdr:colOff>103505</xdr:colOff>
      <xdr:row>4</xdr:row>
      <xdr:rowOff>1999615</xdr:rowOff>
    </xdr:to>
    <xdr:pic>
      <xdr:nvPicPr>
        <xdr:cNvPr id="16" name="ID_B7F2350457524EEA8E4E701550D7CA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37900" y="3940810"/>
          <a:ext cx="1245235" cy="197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</xdr:colOff>
      <xdr:row>4</xdr:row>
      <xdr:rowOff>595630</xdr:rowOff>
    </xdr:from>
    <xdr:to>
      <xdr:col>8</xdr:col>
      <xdr:colOff>103505</xdr:colOff>
      <xdr:row>4</xdr:row>
      <xdr:rowOff>1428115</xdr:rowOff>
    </xdr:to>
    <xdr:pic>
      <xdr:nvPicPr>
        <xdr:cNvPr id="17" name="ID_755F363EA9C843C1B86DEB6285A0B3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668375" y="4305935"/>
          <a:ext cx="83248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</xdr:colOff>
      <xdr:row>4</xdr:row>
      <xdr:rowOff>476250</xdr:rowOff>
    </xdr:from>
    <xdr:to>
      <xdr:col>9</xdr:col>
      <xdr:colOff>103505</xdr:colOff>
      <xdr:row>4</xdr:row>
      <xdr:rowOff>1539240</xdr:rowOff>
    </xdr:to>
    <xdr:pic>
      <xdr:nvPicPr>
        <xdr:cNvPr id="18" name="ID_FCF9AA6704A64F46A049D7C3F2213179"/>
        <xdr:cNvPicPr>
          <a:picLocks noChangeAspect="1"/>
        </xdr:cNvPicPr>
      </xdr:nvPicPr>
      <xdr:blipFill>
        <a:blip r:embed="rId7"/>
        <a:srcRect l="65665" t="31380" r="1932" b="22256"/>
        <a:stretch>
          <a:fillRect/>
        </a:stretch>
      </xdr:blipFill>
      <xdr:spPr>
        <a:xfrm rot="5400000">
          <a:off x="14714855" y="4301490"/>
          <a:ext cx="1062990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</xdr:colOff>
      <xdr:row>4</xdr:row>
      <xdr:rowOff>619125</xdr:rowOff>
    </xdr:from>
    <xdr:to>
      <xdr:col>10</xdr:col>
      <xdr:colOff>104775</xdr:colOff>
      <xdr:row>4</xdr:row>
      <xdr:rowOff>1404620</xdr:rowOff>
    </xdr:to>
    <xdr:pic>
      <xdr:nvPicPr>
        <xdr:cNvPr id="19" name="ID_BA84BF01C11140BD9D9DE012FB0013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786100" y="4535805"/>
          <a:ext cx="124650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</xdr:colOff>
      <xdr:row>4</xdr:row>
      <xdr:rowOff>206375</xdr:rowOff>
    </xdr:from>
    <xdr:to>
      <xdr:col>11</xdr:col>
      <xdr:colOff>104775</xdr:colOff>
      <xdr:row>4</xdr:row>
      <xdr:rowOff>1809115</xdr:rowOff>
    </xdr:to>
    <xdr:pic>
      <xdr:nvPicPr>
        <xdr:cNvPr id="20" name="ID_7653526DEA024775A2FE048E45697C27"/>
        <xdr:cNvPicPr>
          <a:picLocks noChangeAspect="1"/>
        </xdr:cNvPicPr>
      </xdr:nvPicPr>
      <xdr:blipFill>
        <a:blip r:embed="rId9"/>
        <a:srcRect r="12090"/>
        <a:stretch>
          <a:fillRect/>
        </a:stretch>
      </xdr:blipFill>
      <xdr:spPr>
        <a:xfrm>
          <a:off x="16948150" y="4123055"/>
          <a:ext cx="1246505" cy="160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21590</xdr:colOff>
      <xdr:row>4</xdr:row>
      <xdr:rowOff>468630</xdr:rowOff>
    </xdr:from>
    <xdr:to>
      <xdr:col>12</xdr:col>
      <xdr:colOff>104775</xdr:colOff>
      <xdr:row>4</xdr:row>
      <xdr:rowOff>1555115</xdr:rowOff>
    </xdr:to>
    <xdr:pic>
      <xdr:nvPicPr>
        <xdr:cNvPr id="21" name="ID_D01F8F579F2F4C34A3F3FDB009102C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111470" y="4385310"/>
          <a:ext cx="1245235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368300</xdr:colOff>
      <xdr:row>18</xdr:row>
      <xdr:rowOff>41275</xdr:rowOff>
    </xdr:from>
    <xdr:to>
      <xdr:col>20</xdr:col>
      <xdr:colOff>1627505</xdr:colOff>
      <xdr:row>18</xdr:row>
      <xdr:rowOff>1716405</xdr:rowOff>
    </xdr:to>
    <xdr:pic>
      <xdr:nvPicPr>
        <xdr:cNvPr id="26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779470" y="10917555"/>
          <a:ext cx="1259205" cy="167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236220</xdr:colOff>
      <xdr:row>19</xdr:row>
      <xdr:rowOff>36195</xdr:rowOff>
    </xdr:from>
    <xdr:to>
      <xdr:col>20</xdr:col>
      <xdr:colOff>1759585</xdr:colOff>
      <xdr:row>20</xdr:row>
      <xdr:rowOff>979805</xdr:rowOff>
    </xdr:to>
    <xdr:pic>
      <xdr:nvPicPr>
        <xdr:cNvPr id="27" name="ID_4383730061D444BFBB2F601ED2A2EF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647390" y="12677775"/>
          <a:ext cx="1523365" cy="197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204470</xdr:colOff>
      <xdr:row>21</xdr:row>
      <xdr:rowOff>36195</xdr:rowOff>
    </xdr:from>
    <xdr:to>
      <xdr:col>20</xdr:col>
      <xdr:colOff>1789430</xdr:colOff>
      <xdr:row>22</xdr:row>
      <xdr:rowOff>979805</xdr:rowOff>
    </xdr:to>
    <xdr:pic>
      <xdr:nvPicPr>
        <xdr:cNvPr id="28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615640" y="14735175"/>
          <a:ext cx="1584960" cy="197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376555</xdr:colOff>
      <xdr:row>23</xdr:row>
      <xdr:rowOff>36195</xdr:rowOff>
    </xdr:from>
    <xdr:to>
      <xdr:col>20</xdr:col>
      <xdr:colOff>1617345</xdr:colOff>
      <xdr:row>24</xdr:row>
      <xdr:rowOff>979805</xdr:rowOff>
    </xdr:to>
    <xdr:pic>
      <xdr:nvPicPr>
        <xdr:cNvPr id="29" name="ID_B7F2350457524EEA8E4E701550D7CA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787725" y="16792575"/>
          <a:ext cx="1240790" cy="1972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58%20&#38271;&#35044;%20&#21322;&#28418;&#30333;&#33394;%20REFORMED%20HR%20WIDE%20PFD%20WHITE\039358%20&#35746;&#21333;-&#30333;&#33394;&#29256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面料信息"/>
      <sheetName val="特辅-已订购"/>
      <sheetName val="拉链-已订购"/>
      <sheetName val="唛头-已订购"/>
      <sheetName val="一次性警告贴-已订购"/>
      <sheetName val="拉链明细-长度未更新前"/>
      <sheetName val="巴基斯坦"/>
    </sheetNames>
    <sheetDataSet>
      <sheetData sheetId="0"/>
      <sheetData sheetId="1">
        <row r="20">
          <cell r="I20" t="str">
            <v>6F</v>
          </cell>
          <cell r="J20" t="str">
            <v>8F</v>
          </cell>
          <cell r="K20" t="str">
            <v>9F</v>
          </cell>
          <cell r="L20" t="str">
            <v>10F</v>
          </cell>
          <cell r="M20" t="str">
            <v>11F</v>
          </cell>
          <cell r="N20" t="str">
            <v>12F</v>
          </cell>
          <cell r="O20" t="str">
            <v>14F</v>
          </cell>
          <cell r="P20" t="str">
            <v>16F</v>
          </cell>
          <cell r="Q20" t="str">
            <v>6P</v>
          </cell>
          <cell r="R20" t="str">
            <v>8P</v>
          </cell>
          <cell r="S20" t="str">
            <v>9P</v>
          </cell>
          <cell r="T20" t="str">
            <v>10P</v>
          </cell>
          <cell r="U20" t="str">
            <v>11P</v>
          </cell>
          <cell r="V20" t="str">
            <v>12P</v>
          </cell>
          <cell r="W20" t="str">
            <v>14P</v>
          </cell>
          <cell r="X20" t="str">
            <v>16P</v>
          </cell>
        </row>
        <row r="32">
          <cell r="I32">
            <v>164</v>
          </cell>
          <cell r="J32">
            <v>274</v>
          </cell>
          <cell r="K32">
            <v>140</v>
          </cell>
          <cell r="L32">
            <v>308</v>
          </cell>
          <cell r="M32">
            <v>158</v>
          </cell>
          <cell r="N32">
            <v>320</v>
          </cell>
          <cell r="O32">
            <v>203</v>
          </cell>
          <cell r="P32">
            <v>92</v>
          </cell>
          <cell r="Q32">
            <v>257</v>
          </cell>
          <cell r="R32">
            <v>457</v>
          </cell>
          <cell r="S32">
            <v>232</v>
          </cell>
          <cell r="T32">
            <v>590</v>
          </cell>
          <cell r="U32">
            <v>284</v>
          </cell>
          <cell r="V32">
            <v>575</v>
          </cell>
          <cell r="W32">
            <v>385</v>
          </cell>
          <cell r="X32">
            <v>148</v>
          </cell>
        </row>
      </sheetData>
      <sheetData sheetId="2"/>
      <sheetData sheetId="3"/>
      <sheetData sheetId="4">
        <row r="1">
          <cell r="B1" t="str">
            <v>039358 白色版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26"/>
  <sheetViews>
    <sheetView tabSelected="1" zoomScale="40" zoomScaleNormal="40" topLeftCell="A12" workbookViewId="0">
      <selection activeCell="D19" sqref="D19:S19"/>
    </sheetView>
  </sheetViews>
  <sheetFormatPr defaultColWidth="8.8" defaultRowHeight="17.4"/>
  <cols>
    <col min="1" max="2" width="23.5" style="2" customWidth="1"/>
    <col min="3" max="3" width="68.4" style="2" customWidth="1"/>
    <col min="4" max="19" width="15.25" style="2" customWidth="1"/>
    <col min="20" max="20" width="13.45" style="2" customWidth="1"/>
    <col min="21" max="21" width="26.2" style="2" customWidth="1"/>
    <col min="22" max="22" width="13.2" style="2"/>
    <col min="23" max="23" width="11.5" style="2"/>
    <col min="24" max="24" width="66.7" style="2"/>
    <col min="25" max="16384" width="8.8" style="2"/>
  </cols>
  <sheetData>
    <row r="1" s="1" customFormat="1" ht="172" customHeight="1" spans="1:21">
      <c r="A1" s="4" t="str">
        <f>'[1]拉链-已订购'!B1</f>
        <v>039358 白色版</v>
      </c>
      <c r="B1" s="4"/>
      <c r="C1" s="4"/>
      <c r="D1" s="4" t="s">
        <v>0</v>
      </c>
      <c r="E1" s="4"/>
      <c r="F1" s="4"/>
      <c r="G1" s="4"/>
      <c r="H1" s="5" t="s">
        <v>1</v>
      </c>
      <c r="I1" s="5"/>
      <c r="J1" s="5"/>
      <c r="K1" s="5"/>
      <c r="L1" s="5"/>
      <c r="M1" s="6">
        <v>46044</v>
      </c>
      <c r="N1" s="6"/>
      <c r="O1" s="6"/>
      <c r="P1" s="6"/>
      <c r="Q1" s="6"/>
      <c r="R1" s="6"/>
      <c r="S1" s="6"/>
      <c r="T1" s="6"/>
      <c r="U1" s="6"/>
    </row>
    <row r="2" s="2" customFormat="1" ht="52" customHeight="1" spans="1:21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28" customHeight="1" spans="1:21">
      <c r="A3" s="9" t="s">
        <v>3</v>
      </c>
      <c r="B3" s="9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/>
    </row>
    <row r="4" s="3" customFormat="1" ht="56.4" spans="1:21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1" t="s">
        <v>23</v>
      </c>
      <c r="L4" s="11" t="s">
        <v>24</v>
      </c>
    </row>
    <row r="5" s="2" customFormat="1" ht="160" customHeight="1" spans="1:21">
      <c r="A5" s="12" t="s">
        <v>25</v>
      </c>
      <c r="B5" s="13" t="s">
        <v>26</v>
      </c>
      <c r="C5" s="14"/>
      <c r="D5" s="14"/>
      <c r="E5" s="14"/>
      <c r="F5" s="14"/>
      <c r="G5" s="15"/>
      <c r="H5" s="16"/>
      <c r="I5" s="16"/>
      <c r="J5" s="17"/>
      <c r="K5" s="18"/>
      <c r="L5" s="18"/>
    </row>
    <row r="6" s="2" customFormat="1" ht="28" hidden="1" customHeight="1" spans="1:21">
      <c r="A6" s="12"/>
      <c r="B6" s="19" t="s">
        <v>27</v>
      </c>
      <c r="C6" s="14" t="s">
        <v>28</v>
      </c>
      <c r="D6" s="14" t="s">
        <v>29</v>
      </c>
      <c r="E6" s="14" t="s">
        <v>30</v>
      </c>
      <c r="F6" s="14" t="s">
        <v>31</v>
      </c>
      <c r="G6" s="20" t="s">
        <v>32</v>
      </c>
      <c r="H6" s="14" t="s">
        <v>33</v>
      </c>
      <c r="I6" s="14" t="s">
        <v>34</v>
      </c>
      <c r="J6" s="21" t="s">
        <v>35</v>
      </c>
      <c r="K6" s="22"/>
      <c r="L6" s="18"/>
    </row>
    <row r="7" s="2" customFormat="1" ht="42" customHeight="1" spans="1:21">
      <c r="A7" s="12"/>
      <c r="B7" s="19" t="s">
        <v>36</v>
      </c>
      <c r="C7" s="19" t="s">
        <v>37</v>
      </c>
      <c r="D7" s="19" t="s">
        <v>38</v>
      </c>
      <c r="E7" s="19" t="s">
        <v>39</v>
      </c>
      <c r="F7" s="19" t="s">
        <v>40</v>
      </c>
      <c r="G7" s="19" t="s">
        <v>41</v>
      </c>
      <c r="H7" s="19" t="s">
        <v>42</v>
      </c>
      <c r="I7" s="19" t="s">
        <v>43</v>
      </c>
      <c r="J7" s="23" t="s">
        <v>44</v>
      </c>
      <c r="K7" s="24" t="s">
        <v>45</v>
      </c>
      <c r="L7" s="25"/>
    </row>
    <row r="8" s="2" customFormat="1" ht="28" customHeight="1"/>
    <row r="9" s="2" customFormat="1" ht="36" customHeight="1" spans="1:21">
      <c r="A9" s="26" t="s">
        <v>46</v>
      </c>
      <c r="B9" s="26"/>
      <c r="C9" s="27" t="str">
        <f>[1]数量明细!I20</f>
        <v>6F</v>
      </c>
      <c r="D9" s="27" t="str">
        <f>[1]数量明细!J20</f>
        <v>8F</v>
      </c>
      <c r="E9" s="27" t="str">
        <f>[1]数量明细!K20</f>
        <v>9F</v>
      </c>
      <c r="F9" s="27" t="str">
        <f>[1]数量明细!L20</f>
        <v>10F</v>
      </c>
      <c r="G9" s="27" t="str">
        <f>[1]数量明细!M20</f>
        <v>11F</v>
      </c>
      <c r="H9" s="27" t="str">
        <f>[1]数量明细!N20</f>
        <v>12F</v>
      </c>
      <c r="I9" s="27" t="str">
        <f>[1]数量明细!O20</f>
        <v>14F</v>
      </c>
      <c r="J9" s="27" t="str">
        <f>[1]数量明细!P20</f>
        <v>16F</v>
      </c>
      <c r="K9" s="27" t="str">
        <f>[1]数量明细!Q20</f>
        <v>6P</v>
      </c>
      <c r="L9" s="27" t="str">
        <f>[1]数量明细!R20</f>
        <v>8P</v>
      </c>
      <c r="M9" s="27" t="str">
        <f>[1]数量明细!S20</f>
        <v>9P</v>
      </c>
      <c r="N9" s="27" t="str">
        <f>[1]数量明细!T20</f>
        <v>10P</v>
      </c>
      <c r="O9" s="27" t="str">
        <f>[1]数量明细!U20</f>
        <v>11P</v>
      </c>
      <c r="P9" s="27" t="str">
        <f>[1]数量明细!V20</f>
        <v>12P</v>
      </c>
      <c r="Q9" s="27" t="str">
        <f>[1]数量明细!W20</f>
        <v>14P</v>
      </c>
      <c r="R9" s="27" t="str">
        <f>[1]数量明细!X20</f>
        <v>16P</v>
      </c>
      <c r="S9" s="26"/>
    </row>
    <row r="10" s="2" customFormat="1" ht="36" customHeight="1" spans="1:21">
      <c r="A10" s="26" t="s">
        <v>47</v>
      </c>
      <c r="B10" s="26"/>
      <c r="C10" s="26">
        <f>[1]数量明细!I32</f>
        <v>164</v>
      </c>
      <c r="D10" s="26">
        <f>[1]数量明细!J32</f>
        <v>274</v>
      </c>
      <c r="E10" s="26">
        <f>[1]数量明细!K32</f>
        <v>140</v>
      </c>
      <c r="F10" s="26">
        <f>[1]数量明细!L32</f>
        <v>308</v>
      </c>
      <c r="G10" s="26">
        <f>[1]数量明细!M32</f>
        <v>158</v>
      </c>
      <c r="H10" s="26">
        <f>[1]数量明细!N32</f>
        <v>320</v>
      </c>
      <c r="I10" s="26">
        <f>[1]数量明细!O32</f>
        <v>203</v>
      </c>
      <c r="J10" s="26">
        <f>[1]数量明细!P32</f>
        <v>92</v>
      </c>
      <c r="K10" s="26">
        <f>[1]数量明细!Q32</f>
        <v>257</v>
      </c>
      <c r="L10" s="26">
        <f>[1]数量明细!R32</f>
        <v>457</v>
      </c>
      <c r="M10" s="26">
        <f>[1]数量明细!S32</f>
        <v>232</v>
      </c>
      <c r="N10" s="26">
        <f>[1]数量明细!T32</f>
        <v>590</v>
      </c>
      <c r="O10" s="26">
        <f>[1]数量明细!U32</f>
        <v>284</v>
      </c>
      <c r="P10" s="26">
        <f>[1]数量明细!V32</f>
        <v>575</v>
      </c>
      <c r="Q10" s="26">
        <f>[1]数量明细!W32</f>
        <v>385</v>
      </c>
      <c r="R10" s="26">
        <f>[1]数量明细!X32</f>
        <v>148</v>
      </c>
      <c r="S10" s="26">
        <f>SUM(C10:R10)</f>
        <v>4587</v>
      </c>
    </row>
    <row r="11" s="2" customFormat="1" ht="81" customHeight="1" spans="1:21">
      <c r="A11" s="28" t="s">
        <v>48</v>
      </c>
      <c r="B11" s="28"/>
      <c r="C11" s="29" t="s">
        <v>49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="2" customFormat="1" ht="81" customHeight="1" spans="1:21">
      <c r="A12" s="30" t="s">
        <v>50</v>
      </c>
      <c r="B12" s="31"/>
      <c r="C12" s="29" t="s">
        <v>51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="2" customFormat="1" ht="42" customHeight="1" spans="1:21">
      <c r="A13" s="32" t="s">
        <v>52</v>
      </c>
      <c r="B13" s="32"/>
      <c r="C13" s="33" t="s">
        <v>53</v>
      </c>
      <c r="D13" s="34" t="s">
        <v>54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  <c r="T13" s="37" t="s">
        <v>55</v>
      </c>
      <c r="U13" s="38" t="s">
        <v>14</v>
      </c>
    </row>
    <row r="14" s="2" customFormat="1" ht="42" customHeight="1" spans="1:21">
      <c r="A14" s="32"/>
      <c r="B14" s="32"/>
      <c r="C14" s="33"/>
      <c r="D14" s="39" t="str">
        <f t="shared" ref="D14:S14" si="0">C9</f>
        <v>6F</v>
      </c>
      <c r="E14" s="39" t="str">
        <f t="shared" si="0"/>
        <v>8F</v>
      </c>
      <c r="F14" s="39" t="str">
        <f t="shared" si="0"/>
        <v>9F</v>
      </c>
      <c r="G14" s="39" t="str">
        <f t="shared" si="0"/>
        <v>10F</v>
      </c>
      <c r="H14" s="39" t="str">
        <f t="shared" si="0"/>
        <v>11F</v>
      </c>
      <c r="I14" s="39" t="str">
        <f t="shared" si="0"/>
        <v>12F</v>
      </c>
      <c r="J14" s="39" t="str">
        <f t="shared" si="0"/>
        <v>14F</v>
      </c>
      <c r="K14" s="39" t="str">
        <f t="shared" si="0"/>
        <v>16F</v>
      </c>
      <c r="L14" s="40" t="str">
        <f t="shared" si="0"/>
        <v>6P</v>
      </c>
      <c r="M14" s="40" t="str">
        <f t="shared" si="0"/>
        <v>8P</v>
      </c>
      <c r="N14" s="40" t="str">
        <f t="shared" si="0"/>
        <v>9P</v>
      </c>
      <c r="O14" s="40" t="str">
        <f t="shared" si="0"/>
        <v>10P</v>
      </c>
      <c r="P14" s="40" t="str">
        <f t="shared" si="0"/>
        <v>11P</v>
      </c>
      <c r="Q14" s="40" t="str">
        <f t="shared" si="0"/>
        <v>12P</v>
      </c>
      <c r="R14" s="40" t="str">
        <f t="shared" si="0"/>
        <v>14P</v>
      </c>
      <c r="S14" s="40" t="str">
        <f t="shared" si="0"/>
        <v>16P</v>
      </c>
      <c r="T14" s="37"/>
      <c r="U14" s="38"/>
    </row>
    <row r="15" s="2" customFormat="1" ht="178" hidden="1" customHeight="1" spans="1:21">
      <c r="A15" s="41" t="str">
        <f>C7</f>
        <v>JJW-RT-001</v>
      </c>
      <c r="B15" s="42"/>
      <c r="C15" s="33" t="s">
        <v>56</v>
      </c>
      <c r="D15" s="34">
        <f>T15</f>
        <v>4678.74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43">
        <f>T16+T17</f>
        <v>4678.74</v>
      </c>
      <c r="U15" s="44"/>
    </row>
    <row r="16" s="2" customFormat="1" ht="91" hidden="1" customHeight="1" spans="1:21">
      <c r="A16" s="45" t="s">
        <v>45</v>
      </c>
      <c r="B16" s="46"/>
      <c r="C16" s="47" t="s">
        <v>57</v>
      </c>
      <c r="D16" s="48">
        <f t="shared" ref="D16:K16" si="1">C10*1.02</f>
        <v>167.28</v>
      </c>
      <c r="E16" s="48">
        <f t="shared" si="1"/>
        <v>279.48</v>
      </c>
      <c r="F16" s="48">
        <f t="shared" si="1"/>
        <v>142.8</v>
      </c>
      <c r="G16" s="48">
        <f t="shared" si="1"/>
        <v>314.16</v>
      </c>
      <c r="H16" s="48">
        <f t="shared" si="1"/>
        <v>161.16</v>
      </c>
      <c r="I16" s="48">
        <f t="shared" si="1"/>
        <v>326.4</v>
      </c>
      <c r="J16" s="48">
        <f t="shared" si="1"/>
        <v>207.06</v>
      </c>
      <c r="K16" s="48">
        <f t="shared" si="1"/>
        <v>93.84</v>
      </c>
      <c r="L16" s="48"/>
      <c r="M16" s="48"/>
      <c r="N16" s="48"/>
      <c r="O16" s="48"/>
      <c r="P16" s="48"/>
      <c r="Q16" s="48"/>
      <c r="R16" s="48"/>
      <c r="S16" s="48"/>
      <c r="T16" s="43">
        <f t="shared" ref="T16:T25" si="2">SUM(D16:S16)</f>
        <v>1692.18</v>
      </c>
      <c r="U16" s="49"/>
    </row>
    <row r="17" s="2" customFormat="1" ht="91" hidden="1" customHeight="1" spans="1:21">
      <c r="A17" s="50"/>
      <c r="B17" s="51"/>
      <c r="C17" s="47" t="s">
        <v>58</v>
      </c>
      <c r="D17" s="48"/>
      <c r="E17" s="48"/>
      <c r="F17" s="48"/>
      <c r="G17" s="48"/>
      <c r="H17" s="48"/>
      <c r="I17" s="48"/>
      <c r="J17" s="48"/>
      <c r="K17" s="48"/>
      <c r="L17" s="48">
        <f t="shared" ref="L17:S17" si="3">K10*1.02</f>
        <v>262.14</v>
      </c>
      <c r="M17" s="48">
        <f t="shared" si="3"/>
        <v>466.14</v>
      </c>
      <c r="N17" s="48">
        <f t="shared" si="3"/>
        <v>236.64</v>
      </c>
      <c r="O17" s="48">
        <f t="shared" si="3"/>
        <v>601.8</v>
      </c>
      <c r="P17" s="48">
        <f t="shared" si="3"/>
        <v>289.68</v>
      </c>
      <c r="Q17" s="48">
        <f t="shared" si="3"/>
        <v>586.5</v>
      </c>
      <c r="R17" s="48">
        <f t="shared" si="3"/>
        <v>392.7</v>
      </c>
      <c r="S17" s="48">
        <f t="shared" si="3"/>
        <v>150.96</v>
      </c>
      <c r="T17" s="43">
        <f t="shared" si="2"/>
        <v>2986.56</v>
      </c>
      <c r="U17" s="52"/>
    </row>
    <row r="18" s="2" customFormat="1" ht="159" hidden="1" customHeight="1" spans="1:21">
      <c r="A18" s="53" t="s">
        <v>35</v>
      </c>
      <c r="B18" s="53"/>
      <c r="C18" s="33" t="s">
        <v>22</v>
      </c>
      <c r="D18" s="34">
        <f>D15</f>
        <v>4678.74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43">
        <f>T15</f>
        <v>4678.74</v>
      </c>
      <c r="U18" s="54"/>
    </row>
    <row r="19" s="2" customFormat="1" ht="139" customHeight="1" spans="1:21">
      <c r="A19" s="53" t="str">
        <f>C7</f>
        <v>JJW-RT-001</v>
      </c>
      <c r="B19" s="53"/>
      <c r="C19" s="33" t="s">
        <v>15</v>
      </c>
      <c r="D19" s="34">
        <f>D18</f>
        <v>4678.74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43">
        <f>T18</f>
        <v>4678.74</v>
      </c>
      <c r="U19" s="55"/>
    </row>
    <row r="20" s="2" customFormat="1" ht="81" customHeight="1" spans="1:21">
      <c r="A20" s="53" t="str">
        <f>D7</f>
        <v>JJW-RT-ST</v>
      </c>
      <c r="B20" s="53"/>
      <c r="C20" s="53" t="s">
        <v>59</v>
      </c>
      <c r="D20" s="56">
        <f t="shared" ref="D20:K20" si="4">D16</f>
        <v>167.28</v>
      </c>
      <c r="E20" s="56">
        <f t="shared" si="4"/>
        <v>279.48</v>
      </c>
      <c r="F20" s="56">
        <f t="shared" si="4"/>
        <v>142.8</v>
      </c>
      <c r="G20" s="56">
        <f t="shared" si="4"/>
        <v>314.16</v>
      </c>
      <c r="H20" s="56">
        <f t="shared" si="4"/>
        <v>161.16</v>
      </c>
      <c r="I20" s="56">
        <f t="shared" si="4"/>
        <v>326.4</v>
      </c>
      <c r="J20" s="56">
        <f t="shared" si="4"/>
        <v>207.06</v>
      </c>
      <c r="K20" s="56">
        <f t="shared" si="4"/>
        <v>93.84</v>
      </c>
      <c r="L20" s="48"/>
      <c r="M20" s="48"/>
      <c r="N20" s="48"/>
      <c r="O20" s="48"/>
      <c r="P20" s="48"/>
      <c r="Q20" s="48"/>
      <c r="R20" s="48"/>
      <c r="S20" s="48"/>
      <c r="T20" s="43">
        <f t="shared" si="2"/>
        <v>1692.18</v>
      </c>
      <c r="U20" s="57"/>
    </row>
    <row r="21" s="2" customFormat="1" ht="81" customHeight="1" spans="1:21">
      <c r="A21" s="53"/>
      <c r="B21" s="53"/>
      <c r="C21" s="33"/>
      <c r="D21" s="48"/>
      <c r="E21" s="48"/>
      <c r="F21" s="48"/>
      <c r="G21" s="48"/>
      <c r="H21" s="48"/>
      <c r="I21" s="48"/>
      <c r="J21" s="48"/>
      <c r="K21" s="48"/>
      <c r="L21" s="58">
        <f t="shared" ref="L21:S21" si="5">L17</f>
        <v>262.14</v>
      </c>
      <c r="M21" s="58">
        <f t="shared" si="5"/>
        <v>466.14</v>
      </c>
      <c r="N21" s="58">
        <f t="shared" si="5"/>
        <v>236.64</v>
      </c>
      <c r="O21" s="58">
        <f t="shared" si="5"/>
        <v>601.8</v>
      </c>
      <c r="P21" s="58">
        <f t="shared" si="5"/>
        <v>289.68</v>
      </c>
      <c r="Q21" s="58">
        <f t="shared" si="5"/>
        <v>586.5</v>
      </c>
      <c r="R21" s="58">
        <f t="shared" si="5"/>
        <v>392.7</v>
      </c>
      <c r="S21" s="58">
        <f t="shared" si="5"/>
        <v>150.96</v>
      </c>
      <c r="T21" s="43">
        <f t="shared" si="2"/>
        <v>2986.56</v>
      </c>
      <c r="U21" s="59"/>
    </row>
    <row r="22" s="2" customFormat="1" ht="81" customHeight="1" spans="1:21">
      <c r="A22" s="53" t="str">
        <f>E7</f>
        <v>JJW-RT-WT</v>
      </c>
      <c r="B22" s="53"/>
      <c r="C22" s="53" t="s">
        <v>60</v>
      </c>
      <c r="D22" s="56">
        <f t="shared" ref="D22:K22" si="6">D20</f>
        <v>167.28</v>
      </c>
      <c r="E22" s="56">
        <f t="shared" si="6"/>
        <v>279.48</v>
      </c>
      <c r="F22" s="56">
        <f t="shared" si="6"/>
        <v>142.8</v>
      </c>
      <c r="G22" s="56">
        <f t="shared" si="6"/>
        <v>314.16</v>
      </c>
      <c r="H22" s="56">
        <f t="shared" si="6"/>
        <v>161.16</v>
      </c>
      <c r="I22" s="56">
        <f t="shared" si="6"/>
        <v>326.4</v>
      </c>
      <c r="J22" s="56">
        <f t="shared" si="6"/>
        <v>207.06</v>
      </c>
      <c r="K22" s="56">
        <f t="shared" si="6"/>
        <v>93.84</v>
      </c>
      <c r="L22" s="48"/>
      <c r="M22" s="48"/>
      <c r="N22" s="48"/>
      <c r="O22" s="48"/>
      <c r="P22" s="48"/>
      <c r="Q22" s="48"/>
      <c r="R22" s="48"/>
      <c r="S22" s="48"/>
      <c r="T22" s="43">
        <f t="shared" si="2"/>
        <v>1692.18</v>
      </c>
      <c r="U22" s="57"/>
    </row>
    <row r="23" s="2" customFormat="1" ht="81" customHeight="1" spans="1:21">
      <c r="A23" s="53"/>
      <c r="B23" s="53"/>
      <c r="C23" s="33"/>
      <c r="D23" s="48"/>
      <c r="E23" s="48"/>
      <c r="F23" s="48"/>
      <c r="G23" s="48"/>
      <c r="H23" s="48"/>
      <c r="I23" s="48"/>
      <c r="J23" s="48"/>
      <c r="K23" s="48"/>
      <c r="L23" s="58">
        <f t="shared" ref="L23:S23" si="7">L21</f>
        <v>262.14</v>
      </c>
      <c r="M23" s="58">
        <f t="shared" si="7"/>
        <v>466.14</v>
      </c>
      <c r="N23" s="58">
        <f t="shared" si="7"/>
        <v>236.64</v>
      </c>
      <c r="O23" s="58">
        <f t="shared" si="7"/>
        <v>601.8</v>
      </c>
      <c r="P23" s="58">
        <f t="shared" si="7"/>
        <v>289.68</v>
      </c>
      <c r="Q23" s="58">
        <f t="shared" si="7"/>
        <v>586.5</v>
      </c>
      <c r="R23" s="58">
        <f t="shared" si="7"/>
        <v>392.7</v>
      </c>
      <c r="S23" s="58">
        <f t="shared" si="7"/>
        <v>150.96</v>
      </c>
      <c r="T23" s="43">
        <f t="shared" si="2"/>
        <v>2986.56</v>
      </c>
      <c r="U23" s="60"/>
    </row>
    <row r="24" s="2" customFormat="1" ht="81" customHeight="1" spans="1:21">
      <c r="A24" s="53" t="str">
        <f>F7</f>
        <v>JJW-RT-PT</v>
      </c>
      <c r="B24" s="53"/>
      <c r="C24" s="53" t="s">
        <v>61</v>
      </c>
      <c r="D24" s="56">
        <f t="shared" ref="D24:K24" si="8">D22</f>
        <v>167.28</v>
      </c>
      <c r="E24" s="56">
        <f t="shared" si="8"/>
        <v>279.48</v>
      </c>
      <c r="F24" s="56">
        <f t="shared" si="8"/>
        <v>142.8</v>
      </c>
      <c r="G24" s="56">
        <f t="shared" si="8"/>
        <v>314.16</v>
      </c>
      <c r="H24" s="56">
        <f t="shared" si="8"/>
        <v>161.16</v>
      </c>
      <c r="I24" s="56">
        <f t="shared" si="8"/>
        <v>326.4</v>
      </c>
      <c r="J24" s="56">
        <f t="shared" si="8"/>
        <v>207.06</v>
      </c>
      <c r="K24" s="56">
        <f t="shared" si="8"/>
        <v>93.84</v>
      </c>
      <c r="L24" s="48"/>
      <c r="M24" s="48"/>
      <c r="N24" s="48"/>
      <c r="O24" s="48"/>
      <c r="P24" s="48"/>
      <c r="Q24" s="48"/>
      <c r="R24" s="48"/>
      <c r="S24" s="48"/>
      <c r="T24" s="43">
        <f t="shared" si="2"/>
        <v>1692.18</v>
      </c>
      <c r="U24" s="57"/>
    </row>
    <row r="25" s="2" customFormat="1" ht="81" customHeight="1" spans="1:21">
      <c r="A25" s="53"/>
      <c r="B25" s="53"/>
      <c r="C25" s="33"/>
      <c r="D25" s="48"/>
      <c r="E25" s="48"/>
      <c r="F25" s="48"/>
      <c r="G25" s="48"/>
      <c r="H25" s="48"/>
      <c r="I25" s="48"/>
      <c r="J25" s="48"/>
      <c r="K25" s="48"/>
      <c r="L25" s="58">
        <f t="shared" ref="L25:S25" si="9">L23</f>
        <v>262.14</v>
      </c>
      <c r="M25" s="58">
        <f t="shared" si="9"/>
        <v>466.14</v>
      </c>
      <c r="N25" s="58">
        <f t="shared" si="9"/>
        <v>236.64</v>
      </c>
      <c r="O25" s="58">
        <f t="shared" si="9"/>
        <v>601.8</v>
      </c>
      <c r="P25" s="58">
        <f t="shared" si="9"/>
        <v>289.68</v>
      </c>
      <c r="Q25" s="58">
        <f t="shared" si="9"/>
        <v>586.5</v>
      </c>
      <c r="R25" s="58">
        <f t="shared" si="9"/>
        <v>392.7</v>
      </c>
      <c r="S25" s="58">
        <f t="shared" si="9"/>
        <v>150.96</v>
      </c>
      <c r="T25" s="43">
        <f t="shared" si="2"/>
        <v>2986.56</v>
      </c>
      <c r="U25" s="59"/>
    </row>
    <row r="26" s="2" customFormat="1" ht="127" customHeight="1" spans="1:21">
      <c r="A26" s="61" t="s">
        <v>62</v>
      </c>
      <c r="B26" s="61"/>
      <c r="C26" s="33" t="s">
        <v>63</v>
      </c>
      <c r="D26" s="34">
        <f>D19</f>
        <v>4678.74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43">
        <f>T19</f>
        <v>4678.74</v>
      </c>
      <c r="U26" s="62"/>
    </row>
  </sheetData>
  <mergeCells count="35">
    <mergeCell ref="A1:C1"/>
    <mergeCell ref="D1:G1"/>
    <mergeCell ref="H1:L1"/>
    <mergeCell ref="M1:U1"/>
    <mergeCell ref="A9:B9"/>
    <mergeCell ref="A10:B10"/>
    <mergeCell ref="A11:B11"/>
    <mergeCell ref="C11:U11"/>
    <mergeCell ref="A12:B12"/>
    <mergeCell ref="C12:U12"/>
    <mergeCell ref="D13:S13"/>
    <mergeCell ref="A15:B15"/>
    <mergeCell ref="D15:S15"/>
    <mergeCell ref="A18:B18"/>
    <mergeCell ref="D18:S18"/>
    <mergeCell ref="A19:B19"/>
    <mergeCell ref="D19:S19"/>
    <mergeCell ref="A26:B26"/>
    <mergeCell ref="D26:S26"/>
    <mergeCell ref="A5:A7"/>
    <mergeCell ref="C13:C14"/>
    <mergeCell ref="C20:C21"/>
    <mergeCell ref="C22:C23"/>
    <mergeCell ref="C24:C25"/>
    <mergeCell ref="T13:T14"/>
    <mergeCell ref="U13:U14"/>
    <mergeCell ref="U16:U17"/>
    <mergeCell ref="U20:U21"/>
    <mergeCell ref="U22:U23"/>
    <mergeCell ref="U24:U25"/>
    <mergeCell ref="A13:B14"/>
    <mergeCell ref="A16:B17"/>
    <mergeCell ref="A20:B21"/>
    <mergeCell ref="A22:B23"/>
    <mergeCell ref="A24:B2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2026-01-22T08:02:00Z</dcterms:created>
  <dcterms:modified xsi:type="dcterms:W3CDTF">2026-01-23T03:25:34Z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92ADFE380C444FA18D0DB5C3AE0B5197_11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