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大货资料\76.G5712AX\"/>
    </mc:Choice>
  </mc:AlternateContent>
  <xr:revisionPtr revIDLastSave="0" documentId="13_ncr:1_{8DE3B953-7B75-481F-986D-549BC03FAA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  <sheet name="包装物料" sheetId="2" r:id="rId2"/>
  </sheets>
  <definedNames>
    <definedName name="_xlnm._FilterDatabase" localSheetId="0" hidden="1">'1'!$A$3:$Z$21</definedName>
    <definedName name="_xlnm.Print_Area" localSheetId="0">'1'!$A$1:$AA$21</definedName>
  </definedNames>
  <calcPr calcId="191029"/>
</workbook>
</file>

<file path=xl/calcChain.xml><?xml version="1.0" encoding="utf-8"?>
<calcChain xmlns="http://schemas.openxmlformats.org/spreadsheetml/2006/main">
  <c r="W10" i="1" l="1"/>
  <c r="Y10" i="1" s="1"/>
  <c r="X10" i="1" s="1"/>
  <c r="Q10" i="1"/>
  <c r="M10" i="1"/>
  <c r="R10" i="1" s="1"/>
  <c r="W19" i="1" l="1"/>
  <c r="Y19" i="1" s="1"/>
  <c r="X19" i="1" s="1"/>
  <c r="Q19" i="1"/>
  <c r="M19" i="1"/>
  <c r="R19" i="1" s="1"/>
  <c r="W11" i="1"/>
  <c r="Y11" i="1" s="1"/>
  <c r="X11" i="1" s="1"/>
  <c r="Q11" i="1"/>
  <c r="M11" i="1"/>
  <c r="R11" i="1" s="1"/>
  <c r="W8" i="1"/>
  <c r="Y8" i="1" s="1"/>
  <c r="X8" i="1" s="1"/>
  <c r="Q8" i="1"/>
  <c r="M8" i="1"/>
  <c r="R8" i="1" s="1"/>
  <c r="W17" i="1" l="1"/>
  <c r="Y17" i="1" s="1"/>
  <c r="X17" i="1" s="1"/>
  <c r="Q17" i="1"/>
  <c r="M17" i="1"/>
  <c r="R17" i="1" s="1"/>
  <c r="W18" i="1" l="1"/>
  <c r="Y18" i="1" s="1"/>
  <c r="X18" i="1" s="1"/>
  <c r="Q18" i="1"/>
  <c r="M18" i="1"/>
  <c r="R18" i="1" s="1"/>
  <c r="W16" i="1"/>
  <c r="Y16" i="1" s="1"/>
  <c r="X16" i="1" s="1"/>
  <c r="Q16" i="1"/>
  <c r="M16" i="1"/>
  <c r="R16" i="1" s="1"/>
  <c r="W15" i="1"/>
  <c r="Y15" i="1" s="1"/>
  <c r="X15" i="1" s="1"/>
  <c r="Q15" i="1"/>
  <c r="M15" i="1"/>
  <c r="R15" i="1" s="1"/>
  <c r="W14" i="1"/>
  <c r="Y14" i="1" s="1"/>
  <c r="X14" i="1" s="1"/>
  <c r="Q14" i="1"/>
  <c r="M14" i="1"/>
  <c r="R14" i="1" s="1"/>
  <c r="W13" i="1"/>
  <c r="Y13" i="1" s="1"/>
  <c r="X13" i="1" s="1"/>
  <c r="Q13" i="1"/>
  <c r="M13" i="1"/>
  <c r="R13" i="1" s="1"/>
  <c r="W12" i="1"/>
  <c r="Y12" i="1" s="1"/>
  <c r="X12" i="1" s="1"/>
  <c r="Q12" i="1"/>
  <c r="M12" i="1"/>
  <c r="R12" i="1" s="1"/>
  <c r="W9" i="1"/>
  <c r="Y9" i="1" s="1"/>
  <c r="X9" i="1" s="1"/>
  <c r="Q9" i="1"/>
  <c r="M9" i="1"/>
  <c r="R9" i="1" s="1"/>
  <c r="W7" i="1"/>
  <c r="Y7" i="1" s="1"/>
  <c r="X7" i="1" s="1"/>
  <c r="Q7" i="1"/>
  <c r="M7" i="1"/>
  <c r="R7" i="1" s="1"/>
  <c r="W6" i="1"/>
  <c r="Y6" i="1" s="1"/>
  <c r="X6" i="1" s="1"/>
  <c r="Q6" i="1"/>
  <c r="M6" i="1"/>
  <c r="R6" i="1" s="1"/>
  <c r="W5" i="1"/>
  <c r="Y5" i="1" s="1"/>
  <c r="X5" i="1" s="1"/>
  <c r="Q5" i="1"/>
  <c r="M5" i="1"/>
  <c r="R5" i="1" s="1"/>
  <c r="W4" i="1"/>
  <c r="Y4" i="1" s="1"/>
  <c r="X4" i="1" s="1"/>
  <c r="Q4" i="1"/>
  <c r="M4" i="1"/>
  <c r="R4" i="1" s="1"/>
  <c r="R20" i="1" l="1"/>
</calcChain>
</file>

<file path=xl/sharedStrings.xml><?xml version="1.0" encoding="utf-8"?>
<sst xmlns="http://schemas.openxmlformats.org/spreadsheetml/2006/main" count="105" uniqueCount="59">
  <si>
    <t>款号</t>
  </si>
  <si>
    <t>订单号</t>
  </si>
  <si>
    <t>目的地</t>
  </si>
  <si>
    <t>颜色</t>
  </si>
  <si>
    <t>配比总数</t>
  </si>
  <si>
    <t>尺码配比</t>
  </si>
  <si>
    <t>每配比件数</t>
  </si>
  <si>
    <t>每箱配比数</t>
  </si>
  <si>
    <t>每箱件数</t>
  </si>
  <si>
    <t>箱数</t>
  </si>
  <si>
    <t>箱号</t>
  </si>
  <si>
    <t>总件数</t>
  </si>
  <si>
    <t>长</t>
  </si>
  <si>
    <t>宽</t>
  </si>
  <si>
    <t>高</t>
  </si>
  <si>
    <t>配比重量</t>
  </si>
  <si>
    <t>每箱毛重</t>
  </si>
  <si>
    <t>每箱净重</t>
  </si>
  <si>
    <t>交期</t>
  </si>
  <si>
    <t>空箱重量</t>
  </si>
  <si>
    <t>GEORGIA</t>
  </si>
  <si>
    <t>_</t>
  </si>
  <si>
    <t>MACEDONIA</t>
  </si>
  <si>
    <t>UZBEKISTAN</t>
  </si>
  <si>
    <t>UKRAINE</t>
  </si>
  <si>
    <t>ALBANIA</t>
  </si>
  <si>
    <t>MOLDOVA</t>
  </si>
  <si>
    <t>BOSNIA</t>
  </si>
  <si>
    <t>SERBIA</t>
  </si>
  <si>
    <t>MONTENEGRO</t>
  </si>
  <si>
    <t>TOPTAN-5</t>
  </si>
  <si>
    <t>TOPTAN-7</t>
  </si>
  <si>
    <t>KAZAKHSTAN</t>
  </si>
  <si>
    <t>MOROCCO</t>
  </si>
  <si>
    <t>XS</t>
  </si>
  <si>
    <t>S</t>
  </si>
  <si>
    <t>M</t>
  </si>
  <si>
    <t>L</t>
  </si>
  <si>
    <t>NORTH IRAQ</t>
  </si>
  <si>
    <t>SOUTH IRAQ</t>
  </si>
  <si>
    <t>单件重量</t>
    <phoneticPr fontId="7" type="noConversion"/>
  </si>
  <si>
    <t>款号</t>
    <phoneticPr fontId="7" type="noConversion"/>
  </si>
  <si>
    <t>胶袋</t>
    <phoneticPr fontId="7" type="noConversion"/>
  </si>
  <si>
    <t>配比袋</t>
    <phoneticPr fontId="7" type="noConversion"/>
  </si>
  <si>
    <t>纸箱</t>
    <phoneticPr fontId="7" type="noConversion"/>
  </si>
  <si>
    <t>数量</t>
    <phoneticPr fontId="7" type="noConversion"/>
  </si>
  <si>
    <t>description</t>
    <phoneticPr fontId="7" type="noConversion"/>
  </si>
  <si>
    <t>物料品名</t>
    <phoneticPr fontId="7" type="noConversion"/>
  </si>
  <si>
    <t>规格</t>
    <phoneticPr fontId="7" type="noConversion"/>
  </si>
  <si>
    <t>Long Sleeve Blouse</t>
    <phoneticPr fontId="7" type="noConversion"/>
  </si>
  <si>
    <t>WT32 - OFF WHITE</t>
    <phoneticPr fontId="7" type="noConversion"/>
  </si>
  <si>
    <t>XL</t>
  </si>
  <si>
    <t>G5712AX</t>
  </si>
  <si>
    <t>WT32 - OFF WHITE</t>
  </si>
  <si>
    <t>长45*宽（33+5）</t>
    <phoneticPr fontId="7" type="noConversion"/>
  </si>
  <si>
    <t>G5712AX</t>
    <phoneticPr fontId="7" type="noConversion"/>
  </si>
  <si>
    <t>WT32 - OFF WHITE</t>
    <phoneticPr fontId="7" type="noConversion"/>
  </si>
  <si>
    <t>G5712AX</t>
    <phoneticPr fontId="7" type="noConversion"/>
  </si>
  <si>
    <t>G5712AX款装箱单（预装）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</si>
</sst>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0.00_ "/>
  </numFmts>
  <fonts count="10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scheme val="minor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9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1" fillId="0" borderId="0"/>
  </cellStyleXfs>
  <cellXfs count="6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top"/>
    </xf>
    <xf numFmtId="176" fontId="2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1" fontId="4" fillId="0" borderId="1" xfId="0" applyNumberFormat="1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top"/>
    </xf>
    <xf numFmtId="0" fontId="5" fillId="0" borderId="3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176" fontId="3" fillId="0" borderId="0" xfId="0" applyNumberFormat="1" applyFont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58" fontId="2" fillId="0" borderId="1" xfId="0" applyNumberFormat="1" applyFont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top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vertical="top"/>
    </xf>
    <xf numFmtId="0" fontId="5" fillId="0" borderId="3" xfId="0" applyFont="1" applyBorder="1" applyAlignment="1">
      <alignment vertical="top" wrapText="1"/>
    </xf>
    <xf numFmtId="176" fontId="5" fillId="0" borderId="2" xfId="0" applyNumberFormat="1" applyFont="1" applyBorder="1" applyAlignment="1">
      <alignment horizontal="center" vertical="top" wrapText="1"/>
    </xf>
    <xf numFmtId="176" fontId="5" fillId="0" borderId="3" xfId="0" applyNumberFormat="1" applyFont="1" applyBorder="1" applyAlignment="1">
      <alignment horizontal="center" vertical="top" wrapText="1"/>
    </xf>
    <xf numFmtId="1" fontId="4" fillId="0" borderId="2" xfId="0" applyNumberFormat="1" applyFont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top" wrapText="1"/>
    </xf>
  </cellXfs>
  <cellStyles count="3">
    <cellStyle name="常规" xfId="0" builtinId="0"/>
    <cellStyle name="常规 2" xfId="1" xr:uid="{00000000-0005-0000-0000-000001000000}"/>
    <cellStyle name="常规 3" xfId="2" xr:uid="{BB788580-C631-46EB-B3DB-908871892EA8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1"/>
  <sheetViews>
    <sheetView tabSelected="1" view="pageBreakPreview" zoomScaleNormal="90" zoomScaleSheetLayoutView="100" workbookViewId="0">
      <pane ySplit="3" topLeftCell="A4" activePane="bottomLeft" state="frozen"/>
      <selection pane="bottomLeft" activeCell="N4" sqref="N4:N19"/>
    </sheetView>
  </sheetViews>
  <sheetFormatPr defaultColWidth="7.875" defaultRowHeight="18.95" customHeight="1" x14ac:dyDescent="0.15"/>
  <cols>
    <col min="1" max="1" width="9.625" style="1" customWidth="1"/>
    <col min="2" max="2" width="8.5" style="1" customWidth="1"/>
    <col min="3" max="3" width="14.125" style="1" customWidth="1"/>
    <col min="4" max="4" width="16" style="3" bestFit="1" customWidth="1"/>
    <col min="5" max="5" width="7.875" style="1" customWidth="1"/>
    <col min="6" max="10" width="5.75" style="1" customWidth="1"/>
    <col min="11" max="11" width="6" style="1" customWidth="1"/>
    <col min="12" max="13" width="4.375" style="1" customWidth="1"/>
    <col min="14" max="14" width="4.375" style="4" customWidth="1"/>
    <col min="15" max="15" width="4.375" style="1" customWidth="1"/>
    <col min="16" max="16" width="1.5" style="5" customWidth="1"/>
    <col min="17" max="17" width="4.375" style="1" customWidth="1"/>
    <col min="18" max="18" width="5.875" style="1" customWidth="1"/>
    <col min="19" max="21" width="3.5" style="1" customWidth="1"/>
    <col min="22" max="22" width="5.875" style="1" customWidth="1"/>
    <col min="23" max="23" width="7.875" style="1" customWidth="1"/>
    <col min="24" max="24" width="7.125" style="6" customWidth="1"/>
    <col min="25" max="25" width="6.625" style="6" customWidth="1"/>
    <col min="26" max="26" width="9" style="1"/>
    <col min="27" max="27" width="12.875" style="1"/>
    <col min="28" max="16384" width="7.875" style="1"/>
  </cols>
  <sheetData>
    <row r="1" spans="1:32" ht="18.95" customHeight="1" x14ac:dyDescent="0.15">
      <c r="A1" s="29" t="s">
        <v>58</v>
      </c>
      <c r="B1" s="30"/>
      <c r="C1" s="30"/>
      <c r="D1" s="31"/>
      <c r="E1" s="30"/>
      <c r="F1" s="30"/>
      <c r="G1" s="30"/>
      <c r="H1" s="30"/>
      <c r="I1" s="30"/>
      <c r="J1" s="30"/>
      <c r="K1" s="30"/>
      <c r="L1" s="30"/>
      <c r="M1" s="30"/>
      <c r="N1" s="32"/>
      <c r="O1" s="30"/>
      <c r="P1" s="33"/>
      <c r="Q1" s="30"/>
      <c r="R1" s="30"/>
      <c r="S1" s="30"/>
      <c r="T1" s="30"/>
      <c r="U1" s="30"/>
      <c r="V1" s="30"/>
      <c r="W1" s="30"/>
      <c r="X1" s="34"/>
      <c r="Y1" s="34"/>
      <c r="Z1" s="14"/>
    </row>
    <row r="2" spans="1:32" ht="18.95" customHeight="1" x14ac:dyDescent="0.15">
      <c r="A2" s="35" t="s">
        <v>0</v>
      </c>
      <c r="B2" s="35" t="s">
        <v>1</v>
      </c>
      <c r="C2" s="35" t="s">
        <v>2</v>
      </c>
      <c r="D2" s="37" t="s">
        <v>3</v>
      </c>
      <c r="E2" s="32" t="s">
        <v>4</v>
      </c>
      <c r="F2" s="32" t="s">
        <v>5</v>
      </c>
      <c r="G2" s="32"/>
      <c r="H2" s="32"/>
      <c r="I2" s="32"/>
      <c r="J2" s="32"/>
      <c r="K2" s="47" t="s">
        <v>6</v>
      </c>
      <c r="L2" s="47" t="s">
        <v>7</v>
      </c>
      <c r="M2" s="47" t="s">
        <v>8</v>
      </c>
      <c r="N2" s="40" t="s">
        <v>9</v>
      </c>
      <c r="O2" s="40" t="s">
        <v>10</v>
      </c>
      <c r="P2" s="41"/>
      <c r="Q2" s="40" t="s">
        <v>10</v>
      </c>
      <c r="R2" s="40" t="s">
        <v>11</v>
      </c>
      <c r="S2" s="40" t="s">
        <v>12</v>
      </c>
      <c r="T2" s="40" t="s">
        <v>13</v>
      </c>
      <c r="U2" s="40" t="s">
        <v>14</v>
      </c>
      <c r="V2" s="48" t="s">
        <v>40</v>
      </c>
      <c r="W2" s="15" t="s">
        <v>15</v>
      </c>
      <c r="X2" s="43" t="s">
        <v>16</v>
      </c>
      <c r="Y2" s="43" t="s">
        <v>17</v>
      </c>
      <c r="Z2" s="14"/>
    </row>
    <row r="3" spans="1:32" s="2" customFormat="1" ht="25.5" customHeight="1" x14ac:dyDescent="0.15">
      <c r="A3" s="36"/>
      <c r="B3" s="36"/>
      <c r="C3" s="36"/>
      <c r="D3" s="38"/>
      <c r="E3" s="39"/>
      <c r="F3" s="9" t="s">
        <v>34</v>
      </c>
      <c r="G3" s="9" t="s">
        <v>35</v>
      </c>
      <c r="H3" s="9" t="s">
        <v>36</v>
      </c>
      <c r="I3" s="9" t="s">
        <v>37</v>
      </c>
      <c r="J3" s="9" t="s">
        <v>51</v>
      </c>
      <c r="K3" s="36"/>
      <c r="L3" s="36"/>
      <c r="M3" s="36"/>
      <c r="N3" s="36"/>
      <c r="O3" s="36"/>
      <c r="P3" s="42"/>
      <c r="Q3" s="36"/>
      <c r="R3" s="36"/>
      <c r="S3" s="36"/>
      <c r="T3" s="36"/>
      <c r="U3" s="36"/>
      <c r="V3" s="49"/>
      <c r="W3" s="13" t="s">
        <v>15</v>
      </c>
      <c r="X3" s="44"/>
      <c r="Y3" s="44"/>
      <c r="Z3" s="16" t="s">
        <v>18</v>
      </c>
      <c r="AA3" s="17" t="s">
        <v>19</v>
      </c>
      <c r="AB3" s="61"/>
      <c r="AC3" s="61"/>
      <c r="AD3" s="61"/>
      <c r="AE3" s="61"/>
      <c r="AF3" s="61"/>
    </row>
    <row r="4" spans="1:32" ht="18.95" customHeight="1" x14ac:dyDescent="0.15">
      <c r="A4" s="14" t="s">
        <v>57</v>
      </c>
      <c r="B4" s="7">
        <v>1720711</v>
      </c>
      <c r="C4" s="7" t="s">
        <v>25</v>
      </c>
      <c r="D4" s="21" t="s">
        <v>53</v>
      </c>
      <c r="E4" s="11">
        <v>4</v>
      </c>
      <c r="F4" s="11">
        <v>1</v>
      </c>
      <c r="G4" s="11">
        <v>2</v>
      </c>
      <c r="H4" s="11">
        <v>2</v>
      </c>
      <c r="I4" s="11">
        <v>2</v>
      </c>
      <c r="J4" s="11">
        <v>1</v>
      </c>
      <c r="K4" s="20">
        <v>8</v>
      </c>
      <c r="L4" s="7">
        <v>4</v>
      </c>
      <c r="M4" s="7">
        <f t="shared" ref="M4" si="0">SUM(K4*L4)</f>
        <v>32</v>
      </c>
      <c r="N4" s="8">
        <v>1</v>
      </c>
      <c r="O4" s="7">
        <v>1</v>
      </c>
      <c r="P4" s="12" t="s">
        <v>21</v>
      </c>
      <c r="Q4" s="7">
        <f t="shared" ref="Q4:Q10" si="1">SUM(O4+N4-1)</f>
        <v>1</v>
      </c>
      <c r="R4" s="7">
        <f t="shared" ref="R4" si="2">SUM(M4*N4)</f>
        <v>32</v>
      </c>
      <c r="S4" s="24">
        <v>60</v>
      </c>
      <c r="T4" s="24">
        <v>40</v>
      </c>
      <c r="U4" s="24">
        <v>12</v>
      </c>
      <c r="V4" s="22">
        <v>0.1</v>
      </c>
      <c r="W4" s="7">
        <f>V4*K4</f>
        <v>0.8</v>
      </c>
      <c r="X4" s="18">
        <f>Y4+AA4</f>
        <v>4.5</v>
      </c>
      <c r="Y4" s="18">
        <f>W4*L4</f>
        <v>3.2</v>
      </c>
      <c r="Z4" s="19"/>
      <c r="AA4" s="1">
        <v>1.3</v>
      </c>
      <c r="AB4" s="61"/>
      <c r="AC4" s="61"/>
      <c r="AD4" s="61"/>
      <c r="AE4" s="61"/>
      <c r="AF4" s="61"/>
    </row>
    <row r="5" spans="1:32" ht="18.95" customHeight="1" x14ac:dyDescent="0.15">
      <c r="A5" s="14" t="s">
        <v>52</v>
      </c>
      <c r="B5" s="7">
        <v>1720710</v>
      </c>
      <c r="C5" s="7" t="s">
        <v>27</v>
      </c>
      <c r="D5" s="21" t="s">
        <v>53</v>
      </c>
      <c r="E5" s="11">
        <v>4</v>
      </c>
      <c r="F5" s="11">
        <v>1</v>
      </c>
      <c r="G5" s="11">
        <v>2</v>
      </c>
      <c r="H5" s="11">
        <v>2</v>
      </c>
      <c r="I5" s="11">
        <v>2</v>
      </c>
      <c r="J5" s="11">
        <v>1</v>
      </c>
      <c r="K5" s="20">
        <v>8</v>
      </c>
      <c r="L5" s="7">
        <v>4</v>
      </c>
      <c r="M5" s="7">
        <f t="shared" ref="M5:M12" si="3">SUM(K5*L5)</f>
        <v>32</v>
      </c>
      <c r="N5" s="8">
        <v>1</v>
      </c>
      <c r="O5" s="7">
        <v>1</v>
      </c>
      <c r="P5" s="12" t="s">
        <v>21</v>
      </c>
      <c r="Q5" s="7">
        <f t="shared" si="1"/>
        <v>1</v>
      </c>
      <c r="R5" s="7">
        <f t="shared" ref="R5:R16" si="4">SUM(M5*N5)</f>
        <v>32</v>
      </c>
      <c r="S5" s="24">
        <v>60</v>
      </c>
      <c r="T5" s="24">
        <v>40</v>
      </c>
      <c r="U5" s="24">
        <v>12</v>
      </c>
      <c r="V5" s="22">
        <v>0.1</v>
      </c>
      <c r="W5" s="7">
        <f t="shared" ref="W5:W19" si="5">V5*K5</f>
        <v>0.8</v>
      </c>
      <c r="X5" s="18">
        <f t="shared" ref="X5:X19" si="6">Y5+AA5</f>
        <v>4.5</v>
      </c>
      <c r="Y5" s="18">
        <f t="shared" ref="Y5:Y19" si="7">W5*L5</f>
        <v>3.2</v>
      </c>
      <c r="Z5" s="19"/>
      <c r="AA5" s="1">
        <v>1.3</v>
      </c>
      <c r="AB5" s="61"/>
      <c r="AC5" s="61"/>
      <c r="AD5" s="61"/>
      <c r="AE5" s="61"/>
      <c r="AF5" s="61"/>
    </row>
    <row r="6" spans="1:32" ht="18.95" customHeight="1" x14ac:dyDescent="0.15">
      <c r="A6" s="14" t="s">
        <v>52</v>
      </c>
      <c r="B6" s="7">
        <v>1720709</v>
      </c>
      <c r="C6" s="7" t="s">
        <v>20</v>
      </c>
      <c r="D6" s="10" t="s">
        <v>53</v>
      </c>
      <c r="E6" s="11">
        <v>14</v>
      </c>
      <c r="F6" s="11">
        <v>1</v>
      </c>
      <c r="G6" s="11">
        <v>2</v>
      </c>
      <c r="H6" s="11">
        <v>2</v>
      </c>
      <c r="I6" s="11">
        <v>2</v>
      </c>
      <c r="J6" s="11">
        <v>1</v>
      </c>
      <c r="K6" s="20">
        <v>8</v>
      </c>
      <c r="L6" s="7">
        <v>14</v>
      </c>
      <c r="M6" s="7">
        <f t="shared" si="3"/>
        <v>112</v>
      </c>
      <c r="N6" s="8">
        <v>1</v>
      </c>
      <c r="O6" s="7">
        <v>1</v>
      </c>
      <c r="P6" s="12" t="s">
        <v>21</v>
      </c>
      <c r="Q6" s="7">
        <f t="shared" si="1"/>
        <v>1</v>
      </c>
      <c r="R6" s="7">
        <f t="shared" si="4"/>
        <v>112</v>
      </c>
      <c r="S6" s="25">
        <v>60</v>
      </c>
      <c r="T6" s="25">
        <v>40</v>
      </c>
      <c r="U6" s="25">
        <v>35</v>
      </c>
      <c r="V6" s="22">
        <v>0.1</v>
      </c>
      <c r="W6" s="7">
        <f t="shared" si="5"/>
        <v>0.8</v>
      </c>
      <c r="X6" s="18">
        <f t="shared" si="6"/>
        <v>12.500000000000002</v>
      </c>
      <c r="Y6" s="18">
        <f t="shared" si="7"/>
        <v>11.200000000000001</v>
      </c>
      <c r="Z6" s="19"/>
      <c r="AA6" s="1">
        <v>1.3</v>
      </c>
      <c r="AB6" s="61"/>
      <c r="AC6" s="61"/>
      <c r="AD6" s="61"/>
      <c r="AE6" s="61"/>
      <c r="AF6" s="61"/>
    </row>
    <row r="7" spans="1:32" ht="18.95" customHeight="1" x14ac:dyDescent="0.15">
      <c r="A7" s="14" t="s">
        <v>52</v>
      </c>
      <c r="B7" s="7">
        <v>1720708</v>
      </c>
      <c r="C7" s="7" t="s">
        <v>22</v>
      </c>
      <c r="D7" s="10" t="s">
        <v>53</v>
      </c>
      <c r="E7" s="11">
        <v>3</v>
      </c>
      <c r="F7" s="11">
        <v>1</v>
      </c>
      <c r="G7" s="11">
        <v>2</v>
      </c>
      <c r="H7" s="11">
        <v>2</v>
      </c>
      <c r="I7" s="11">
        <v>2</v>
      </c>
      <c r="J7" s="11">
        <v>1</v>
      </c>
      <c r="K7" s="20">
        <v>8</v>
      </c>
      <c r="L7" s="7">
        <v>3</v>
      </c>
      <c r="M7" s="7">
        <f t="shared" si="3"/>
        <v>24</v>
      </c>
      <c r="N7" s="8">
        <v>1</v>
      </c>
      <c r="O7" s="7">
        <v>1</v>
      </c>
      <c r="P7" s="12" t="s">
        <v>21</v>
      </c>
      <c r="Q7" s="7">
        <f t="shared" si="1"/>
        <v>1</v>
      </c>
      <c r="R7" s="7">
        <f t="shared" si="4"/>
        <v>24</v>
      </c>
      <c r="S7" s="24">
        <v>60</v>
      </c>
      <c r="T7" s="24">
        <v>40</v>
      </c>
      <c r="U7" s="24">
        <v>12</v>
      </c>
      <c r="V7" s="22">
        <v>0.1</v>
      </c>
      <c r="W7" s="7">
        <f t="shared" si="5"/>
        <v>0.8</v>
      </c>
      <c r="X7" s="18">
        <f t="shared" si="6"/>
        <v>3.7</v>
      </c>
      <c r="Y7" s="18">
        <f t="shared" si="7"/>
        <v>2.4000000000000004</v>
      </c>
      <c r="Z7" s="19"/>
      <c r="AA7" s="1">
        <v>1.3</v>
      </c>
      <c r="AC7" s="61"/>
      <c r="AD7" s="61"/>
    </row>
    <row r="8" spans="1:32" ht="18.95" customHeight="1" x14ac:dyDescent="0.15">
      <c r="A8" s="14" t="s">
        <v>52</v>
      </c>
      <c r="B8" s="7">
        <v>1720707</v>
      </c>
      <c r="C8" s="7" t="s">
        <v>26</v>
      </c>
      <c r="D8" s="10" t="s">
        <v>53</v>
      </c>
      <c r="E8" s="11">
        <v>7</v>
      </c>
      <c r="F8" s="11">
        <v>1</v>
      </c>
      <c r="G8" s="11">
        <v>2</v>
      </c>
      <c r="H8" s="11">
        <v>2</v>
      </c>
      <c r="I8" s="11">
        <v>2</v>
      </c>
      <c r="J8" s="11">
        <v>1</v>
      </c>
      <c r="K8" s="20">
        <v>8</v>
      </c>
      <c r="L8" s="7">
        <v>7</v>
      </c>
      <c r="M8" s="7">
        <f t="shared" ref="M8" si="8">SUM(K8*L8)</f>
        <v>56</v>
      </c>
      <c r="N8" s="8">
        <v>1</v>
      </c>
      <c r="O8" s="7">
        <v>1</v>
      </c>
      <c r="P8" s="12" t="s">
        <v>21</v>
      </c>
      <c r="Q8" s="7">
        <f t="shared" ref="Q8" si="9">SUM(O8+N8-1)</f>
        <v>1</v>
      </c>
      <c r="R8" s="7">
        <f t="shared" ref="R8" si="10">SUM(M8*N8)</f>
        <v>56</v>
      </c>
      <c r="S8" s="23">
        <v>60</v>
      </c>
      <c r="T8" s="23">
        <v>40</v>
      </c>
      <c r="U8" s="23">
        <v>22</v>
      </c>
      <c r="V8" s="22">
        <v>0.1</v>
      </c>
      <c r="W8" s="7">
        <f t="shared" ref="W8" si="11">V8*K8</f>
        <v>0.8</v>
      </c>
      <c r="X8" s="18">
        <f t="shared" ref="X8" si="12">Y8+AA8</f>
        <v>6.9</v>
      </c>
      <c r="Y8" s="18">
        <f t="shared" ref="Y8" si="13">W8*L8</f>
        <v>5.6000000000000005</v>
      </c>
      <c r="Z8" s="19"/>
      <c r="AA8" s="1">
        <v>1.3</v>
      </c>
      <c r="AC8" s="61"/>
      <c r="AD8" s="61"/>
    </row>
    <row r="9" spans="1:32" ht="18.95" customHeight="1" x14ac:dyDescent="0.15">
      <c r="A9" s="14" t="s">
        <v>52</v>
      </c>
      <c r="B9" s="7">
        <v>1720706</v>
      </c>
      <c r="C9" s="7" t="s">
        <v>29</v>
      </c>
      <c r="D9" s="21" t="s">
        <v>56</v>
      </c>
      <c r="E9" s="11">
        <v>3</v>
      </c>
      <c r="F9" s="11">
        <v>1</v>
      </c>
      <c r="G9" s="11">
        <v>2</v>
      </c>
      <c r="H9" s="11">
        <v>2</v>
      </c>
      <c r="I9" s="11">
        <v>2</v>
      </c>
      <c r="J9" s="11">
        <v>1</v>
      </c>
      <c r="K9" s="20">
        <v>8</v>
      </c>
      <c r="L9" s="7">
        <v>3</v>
      </c>
      <c r="M9" s="7">
        <f t="shared" si="3"/>
        <v>24</v>
      </c>
      <c r="N9" s="8">
        <v>1</v>
      </c>
      <c r="O9" s="7">
        <v>1</v>
      </c>
      <c r="P9" s="12" t="s">
        <v>21</v>
      </c>
      <c r="Q9" s="7">
        <f t="shared" si="1"/>
        <v>1</v>
      </c>
      <c r="R9" s="7">
        <f t="shared" si="4"/>
        <v>24</v>
      </c>
      <c r="S9" s="24">
        <v>60</v>
      </c>
      <c r="T9" s="24">
        <v>40</v>
      </c>
      <c r="U9" s="24">
        <v>12</v>
      </c>
      <c r="V9" s="22">
        <v>0.1</v>
      </c>
      <c r="W9" s="7">
        <f t="shared" si="5"/>
        <v>0.8</v>
      </c>
      <c r="X9" s="18">
        <f t="shared" si="6"/>
        <v>3.7</v>
      </c>
      <c r="Y9" s="18">
        <f t="shared" si="7"/>
        <v>2.4000000000000004</v>
      </c>
      <c r="Z9" s="19"/>
      <c r="AA9" s="1">
        <v>1.3</v>
      </c>
      <c r="AC9" s="61"/>
      <c r="AD9" s="61"/>
    </row>
    <row r="10" spans="1:32" ht="18.95" customHeight="1" x14ac:dyDescent="0.15">
      <c r="A10" s="14" t="s">
        <v>52</v>
      </c>
      <c r="B10" s="7">
        <v>1720705</v>
      </c>
      <c r="C10" s="7" t="s">
        <v>33</v>
      </c>
      <c r="D10" s="10" t="s">
        <v>53</v>
      </c>
      <c r="E10" s="45">
        <v>25</v>
      </c>
      <c r="F10" s="11">
        <v>1</v>
      </c>
      <c r="G10" s="11">
        <v>2</v>
      </c>
      <c r="H10" s="11">
        <v>2</v>
      </c>
      <c r="I10" s="11">
        <v>2</v>
      </c>
      <c r="J10" s="11">
        <v>1</v>
      </c>
      <c r="K10" s="20">
        <v>8</v>
      </c>
      <c r="L10" s="7">
        <v>9</v>
      </c>
      <c r="M10" s="7">
        <f t="shared" si="3"/>
        <v>72</v>
      </c>
      <c r="N10" s="8">
        <v>2</v>
      </c>
      <c r="O10" s="7">
        <v>2</v>
      </c>
      <c r="P10" s="12" t="s">
        <v>21</v>
      </c>
      <c r="Q10" s="7">
        <f t="shared" si="1"/>
        <v>3</v>
      </c>
      <c r="R10" s="7">
        <f t="shared" ref="R10" si="14">SUM(M10*N10)</f>
        <v>144</v>
      </c>
      <c r="S10" s="23">
        <v>60</v>
      </c>
      <c r="T10" s="23">
        <v>40</v>
      </c>
      <c r="U10" s="23">
        <v>22</v>
      </c>
      <c r="V10" s="22">
        <v>0.1</v>
      </c>
      <c r="W10" s="7">
        <f t="shared" si="5"/>
        <v>0.8</v>
      </c>
      <c r="X10" s="18">
        <f t="shared" si="6"/>
        <v>8.5</v>
      </c>
      <c r="Y10" s="18">
        <f t="shared" si="7"/>
        <v>7.2</v>
      </c>
      <c r="Z10" s="19"/>
      <c r="AA10" s="1">
        <v>1.3</v>
      </c>
      <c r="AC10" s="61"/>
      <c r="AD10" s="61"/>
    </row>
    <row r="11" spans="1:32" ht="18.95" customHeight="1" x14ac:dyDescent="0.15">
      <c r="A11" s="14" t="s">
        <v>52</v>
      </c>
      <c r="B11" s="7">
        <v>1720705</v>
      </c>
      <c r="C11" s="7" t="s">
        <v>33</v>
      </c>
      <c r="D11" s="10" t="s">
        <v>53</v>
      </c>
      <c r="E11" s="46"/>
      <c r="F11" s="11">
        <v>1</v>
      </c>
      <c r="G11" s="11">
        <v>2</v>
      </c>
      <c r="H11" s="11">
        <v>2</v>
      </c>
      <c r="I11" s="11">
        <v>2</v>
      </c>
      <c r="J11" s="11">
        <v>1</v>
      </c>
      <c r="K11" s="20">
        <v>8</v>
      </c>
      <c r="L11" s="7">
        <v>7</v>
      </c>
      <c r="M11" s="7">
        <f t="shared" ref="M11" si="15">SUM(K11*L11)</f>
        <v>56</v>
      </c>
      <c r="N11" s="8">
        <v>1</v>
      </c>
      <c r="O11" s="7">
        <v>1</v>
      </c>
      <c r="P11" s="12" t="s">
        <v>21</v>
      </c>
      <c r="Q11" s="7">
        <f t="shared" ref="Q11" si="16">SUM(O11+N11-1)</f>
        <v>1</v>
      </c>
      <c r="R11" s="7">
        <f t="shared" ref="R11" si="17">SUM(M11*N11)</f>
        <v>56</v>
      </c>
      <c r="S11" s="23">
        <v>60</v>
      </c>
      <c r="T11" s="23">
        <v>40</v>
      </c>
      <c r="U11" s="23">
        <v>22</v>
      </c>
      <c r="V11" s="22">
        <v>0.1</v>
      </c>
      <c r="W11" s="7">
        <f t="shared" ref="W11" si="18">V11*K11</f>
        <v>0.8</v>
      </c>
      <c r="X11" s="18">
        <f t="shared" ref="X11" si="19">Y11+AA11</f>
        <v>6.9</v>
      </c>
      <c r="Y11" s="18">
        <f t="shared" ref="Y11" si="20">W11*L11</f>
        <v>5.6000000000000005</v>
      </c>
      <c r="Z11" s="19"/>
      <c r="AA11" s="1">
        <v>1.3</v>
      </c>
      <c r="AC11" s="61"/>
      <c r="AD11" s="61"/>
    </row>
    <row r="12" spans="1:32" ht="18.95" customHeight="1" x14ac:dyDescent="0.15">
      <c r="A12" s="14" t="s">
        <v>52</v>
      </c>
      <c r="B12" s="7">
        <v>1720704</v>
      </c>
      <c r="C12" s="7" t="s">
        <v>38</v>
      </c>
      <c r="D12" s="10" t="s">
        <v>53</v>
      </c>
      <c r="E12" s="11">
        <v>18</v>
      </c>
      <c r="F12" s="11">
        <v>1</v>
      </c>
      <c r="G12" s="11">
        <v>2</v>
      </c>
      <c r="H12" s="11">
        <v>2</v>
      </c>
      <c r="I12" s="11">
        <v>2</v>
      </c>
      <c r="J12" s="11">
        <v>1</v>
      </c>
      <c r="K12" s="20">
        <v>8</v>
      </c>
      <c r="L12" s="7">
        <v>9</v>
      </c>
      <c r="M12" s="7">
        <f t="shared" si="3"/>
        <v>72</v>
      </c>
      <c r="N12" s="8">
        <v>2</v>
      </c>
      <c r="O12" s="7">
        <v>1</v>
      </c>
      <c r="P12" s="12" t="s">
        <v>21</v>
      </c>
      <c r="Q12" s="7">
        <f t="shared" ref="Q12:Q13" si="21">SUM(O12+N12-1)</f>
        <v>2</v>
      </c>
      <c r="R12" s="7">
        <f t="shared" si="4"/>
        <v>144</v>
      </c>
      <c r="S12" s="23">
        <v>60</v>
      </c>
      <c r="T12" s="23">
        <v>40</v>
      </c>
      <c r="U12" s="23">
        <v>22</v>
      </c>
      <c r="V12" s="22">
        <v>0.1</v>
      </c>
      <c r="W12" s="7">
        <f t="shared" si="5"/>
        <v>0.8</v>
      </c>
      <c r="X12" s="18">
        <f t="shared" si="6"/>
        <v>8.5</v>
      </c>
      <c r="Y12" s="18">
        <f t="shared" si="7"/>
        <v>7.2</v>
      </c>
      <c r="Z12" s="19"/>
      <c r="AA12" s="1">
        <v>1.3</v>
      </c>
      <c r="AC12" s="61"/>
      <c r="AD12" s="61"/>
    </row>
    <row r="13" spans="1:32" ht="18.95" customHeight="1" x14ac:dyDescent="0.15">
      <c r="A13" s="14" t="s">
        <v>52</v>
      </c>
      <c r="B13" s="7">
        <v>1720703</v>
      </c>
      <c r="C13" s="7" t="s">
        <v>28</v>
      </c>
      <c r="D13" s="10" t="s">
        <v>53</v>
      </c>
      <c r="E13" s="11">
        <v>5</v>
      </c>
      <c r="F13" s="11">
        <v>1</v>
      </c>
      <c r="G13" s="11">
        <v>2</v>
      </c>
      <c r="H13" s="11">
        <v>2</v>
      </c>
      <c r="I13" s="11">
        <v>2</v>
      </c>
      <c r="J13" s="11">
        <v>1</v>
      </c>
      <c r="K13" s="20">
        <v>8</v>
      </c>
      <c r="L13" s="7">
        <v>5</v>
      </c>
      <c r="M13" s="7">
        <f t="shared" ref="M13:M14" si="22">SUM(K13*L13)</f>
        <v>40</v>
      </c>
      <c r="N13" s="8">
        <v>1</v>
      </c>
      <c r="O13" s="7">
        <v>1</v>
      </c>
      <c r="P13" s="12" t="s">
        <v>21</v>
      </c>
      <c r="Q13" s="7">
        <f t="shared" si="21"/>
        <v>1</v>
      </c>
      <c r="R13" s="7">
        <f t="shared" si="4"/>
        <v>40</v>
      </c>
      <c r="S13" s="24">
        <v>60</v>
      </c>
      <c r="T13" s="24">
        <v>40</v>
      </c>
      <c r="U13" s="24">
        <v>12</v>
      </c>
      <c r="V13" s="22">
        <v>0.1</v>
      </c>
      <c r="W13" s="7">
        <f t="shared" si="5"/>
        <v>0.8</v>
      </c>
      <c r="X13" s="18">
        <f t="shared" si="6"/>
        <v>5.3</v>
      </c>
      <c r="Y13" s="18">
        <f t="shared" si="7"/>
        <v>4</v>
      </c>
      <c r="Z13" s="19"/>
      <c r="AA13" s="1">
        <v>1.3</v>
      </c>
      <c r="AC13" s="61"/>
      <c r="AD13" s="61"/>
    </row>
    <row r="14" spans="1:32" ht="18.95" customHeight="1" x14ac:dyDescent="0.15">
      <c r="A14" s="14" t="s">
        <v>52</v>
      </c>
      <c r="B14" s="7">
        <v>1720702</v>
      </c>
      <c r="C14" s="7" t="s">
        <v>39</v>
      </c>
      <c r="D14" s="10" t="s">
        <v>53</v>
      </c>
      <c r="E14" s="11">
        <v>21</v>
      </c>
      <c r="F14" s="11">
        <v>1</v>
      </c>
      <c r="G14" s="11">
        <v>2</v>
      </c>
      <c r="H14" s="11">
        <v>2</v>
      </c>
      <c r="I14" s="11">
        <v>2</v>
      </c>
      <c r="J14" s="11">
        <v>1</v>
      </c>
      <c r="K14" s="20">
        <v>8</v>
      </c>
      <c r="L14" s="7">
        <v>7</v>
      </c>
      <c r="M14" s="7">
        <f t="shared" si="22"/>
        <v>56</v>
      </c>
      <c r="N14" s="8">
        <v>3</v>
      </c>
      <c r="O14" s="7">
        <v>1</v>
      </c>
      <c r="P14" s="12" t="s">
        <v>21</v>
      </c>
      <c r="Q14" s="7">
        <f t="shared" ref="Q14:Q16" si="23">SUM(O14+N14-1)</f>
        <v>3</v>
      </c>
      <c r="R14" s="7">
        <f t="shared" si="4"/>
        <v>168</v>
      </c>
      <c r="S14" s="23">
        <v>60</v>
      </c>
      <c r="T14" s="23">
        <v>40</v>
      </c>
      <c r="U14" s="23">
        <v>22</v>
      </c>
      <c r="V14" s="22">
        <v>0.1</v>
      </c>
      <c r="W14" s="7">
        <f t="shared" si="5"/>
        <v>0.8</v>
      </c>
      <c r="X14" s="18">
        <f t="shared" si="6"/>
        <v>6.9</v>
      </c>
      <c r="Y14" s="18">
        <f t="shared" si="7"/>
        <v>5.6000000000000005</v>
      </c>
      <c r="Z14" s="19"/>
      <c r="AA14" s="1">
        <v>1.3</v>
      </c>
      <c r="AC14" s="61"/>
      <c r="AD14" s="61"/>
    </row>
    <row r="15" spans="1:32" ht="18.95" customHeight="1" x14ac:dyDescent="0.15">
      <c r="A15" s="14" t="s">
        <v>52</v>
      </c>
      <c r="B15" s="7">
        <v>1720701</v>
      </c>
      <c r="C15" s="7" t="s">
        <v>24</v>
      </c>
      <c r="D15" s="10" t="s">
        <v>53</v>
      </c>
      <c r="E15" s="11">
        <v>11</v>
      </c>
      <c r="F15" s="11">
        <v>1</v>
      </c>
      <c r="G15" s="11">
        <v>2</v>
      </c>
      <c r="H15" s="11">
        <v>2</v>
      </c>
      <c r="I15" s="11">
        <v>2</v>
      </c>
      <c r="J15" s="11">
        <v>1</v>
      </c>
      <c r="K15" s="20">
        <v>8</v>
      </c>
      <c r="L15" s="7">
        <v>11</v>
      </c>
      <c r="M15" s="7">
        <f t="shared" ref="M15:M18" si="24">SUM(K15*L15)</f>
        <v>88</v>
      </c>
      <c r="N15" s="8">
        <v>1</v>
      </c>
      <c r="O15" s="7">
        <v>1</v>
      </c>
      <c r="P15" s="12" t="s">
        <v>21</v>
      </c>
      <c r="Q15" s="7">
        <f t="shared" si="23"/>
        <v>1</v>
      </c>
      <c r="R15" s="7">
        <f t="shared" si="4"/>
        <v>88</v>
      </c>
      <c r="S15" s="25">
        <v>60</v>
      </c>
      <c r="T15" s="25">
        <v>40</v>
      </c>
      <c r="U15" s="25">
        <v>35</v>
      </c>
      <c r="V15" s="22">
        <v>0.1</v>
      </c>
      <c r="W15" s="7">
        <f t="shared" si="5"/>
        <v>0.8</v>
      </c>
      <c r="X15" s="18">
        <f t="shared" si="6"/>
        <v>10.100000000000001</v>
      </c>
      <c r="Y15" s="18">
        <f t="shared" si="7"/>
        <v>8.8000000000000007</v>
      </c>
      <c r="Z15" s="19"/>
      <c r="AA15" s="1">
        <v>1.3</v>
      </c>
      <c r="AC15" s="61"/>
      <c r="AD15" s="61"/>
    </row>
    <row r="16" spans="1:32" ht="18.95" customHeight="1" x14ac:dyDescent="0.15">
      <c r="A16" s="14" t="s">
        <v>52</v>
      </c>
      <c r="B16" s="7">
        <v>1720700</v>
      </c>
      <c r="C16" s="7" t="s">
        <v>23</v>
      </c>
      <c r="D16" s="10" t="s">
        <v>53</v>
      </c>
      <c r="E16" s="11">
        <v>8</v>
      </c>
      <c r="F16" s="11">
        <v>1</v>
      </c>
      <c r="G16" s="11">
        <v>2</v>
      </c>
      <c r="H16" s="11">
        <v>2</v>
      </c>
      <c r="I16" s="11">
        <v>2</v>
      </c>
      <c r="J16" s="11">
        <v>1</v>
      </c>
      <c r="K16" s="20">
        <v>8</v>
      </c>
      <c r="L16" s="7">
        <v>8</v>
      </c>
      <c r="M16" s="7">
        <f t="shared" si="24"/>
        <v>64</v>
      </c>
      <c r="N16" s="8">
        <v>1</v>
      </c>
      <c r="O16" s="7">
        <v>1</v>
      </c>
      <c r="P16" s="12" t="s">
        <v>21</v>
      </c>
      <c r="Q16" s="7">
        <f t="shared" si="23"/>
        <v>1</v>
      </c>
      <c r="R16" s="7">
        <f t="shared" si="4"/>
        <v>64</v>
      </c>
      <c r="S16" s="23">
        <v>60</v>
      </c>
      <c r="T16" s="23">
        <v>40</v>
      </c>
      <c r="U16" s="23">
        <v>22</v>
      </c>
      <c r="V16" s="22">
        <v>0.1</v>
      </c>
      <c r="W16" s="7">
        <f t="shared" si="5"/>
        <v>0.8</v>
      </c>
      <c r="X16" s="18">
        <f t="shared" si="6"/>
        <v>7.7</v>
      </c>
      <c r="Y16" s="18">
        <f t="shared" si="7"/>
        <v>6.4</v>
      </c>
      <c r="Z16" s="19"/>
      <c r="AA16" s="1">
        <v>1.3</v>
      </c>
    </row>
    <row r="17" spans="1:27" ht="18.95" customHeight="1" x14ac:dyDescent="0.15">
      <c r="A17" s="14" t="s">
        <v>52</v>
      </c>
      <c r="B17" s="7">
        <v>1720699</v>
      </c>
      <c r="C17" s="7" t="s">
        <v>32</v>
      </c>
      <c r="D17" s="10" t="s">
        <v>53</v>
      </c>
      <c r="E17" s="11">
        <v>44</v>
      </c>
      <c r="F17" s="11">
        <v>1</v>
      </c>
      <c r="G17" s="11">
        <v>2</v>
      </c>
      <c r="H17" s="11">
        <v>2</v>
      </c>
      <c r="I17" s="11">
        <v>2</v>
      </c>
      <c r="J17" s="11">
        <v>1</v>
      </c>
      <c r="K17" s="20">
        <v>8</v>
      </c>
      <c r="L17" s="7">
        <v>11</v>
      </c>
      <c r="M17" s="7">
        <f t="shared" ref="M17" si="25">SUM(K17*L17)</f>
        <v>88</v>
      </c>
      <c r="N17" s="8">
        <v>4</v>
      </c>
      <c r="O17" s="7">
        <v>1</v>
      </c>
      <c r="P17" s="12" t="s">
        <v>21</v>
      </c>
      <c r="Q17" s="7">
        <f t="shared" ref="Q17" si="26">SUM(O17+N17-1)</f>
        <v>4</v>
      </c>
      <c r="R17" s="7">
        <f t="shared" ref="R17" si="27">SUM(M17*N17)</f>
        <v>352</v>
      </c>
      <c r="S17" s="25">
        <v>60</v>
      </c>
      <c r="T17" s="25">
        <v>40</v>
      </c>
      <c r="U17" s="25">
        <v>35</v>
      </c>
      <c r="V17" s="22">
        <v>0.1</v>
      </c>
      <c r="W17" s="7">
        <f t="shared" ref="W17" si="28">V17*K17</f>
        <v>0.8</v>
      </c>
      <c r="X17" s="18">
        <f t="shared" ref="X17" si="29">Y17+AA17</f>
        <v>10.100000000000001</v>
      </c>
      <c r="Y17" s="18">
        <f t="shared" ref="Y17" si="30">W17*L17</f>
        <v>8.8000000000000007</v>
      </c>
      <c r="Z17" s="19"/>
      <c r="AA17" s="1">
        <v>1.3</v>
      </c>
    </row>
    <row r="18" spans="1:27" ht="18.95" customHeight="1" x14ac:dyDescent="0.15">
      <c r="A18" s="14" t="s">
        <v>52</v>
      </c>
      <c r="B18" s="7">
        <v>1720698</v>
      </c>
      <c r="C18" s="7" t="s">
        <v>30</v>
      </c>
      <c r="D18" s="10" t="s">
        <v>53</v>
      </c>
      <c r="E18" s="11">
        <v>8</v>
      </c>
      <c r="F18" s="11">
        <v>1</v>
      </c>
      <c r="G18" s="11">
        <v>2</v>
      </c>
      <c r="H18" s="11">
        <v>2</v>
      </c>
      <c r="I18" s="11">
        <v>2</v>
      </c>
      <c r="J18" s="11">
        <v>1</v>
      </c>
      <c r="K18" s="20">
        <v>8</v>
      </c>
      <c r="L18" s="7">
        <v>8</v>
      </c>
      <c r="M18" s="7">
        <f t="shared" si="24"/>
        <v>64</v>
      </c>
      <c r="N18" s="8">
        <v>1</v>
      </c>
      <c r="O18" s="7">
        <v>1</v>
      </c>
      <c r="P18" s="12" t="s">
        <v>21</v>
      </c>
      <c r="Q18" s="7">
        <f t="shared" ref="Q18:Q19" si="31">SUM(O18+N18-1)</f>
        <v>1</v>
      </c>
      <c r="R18" s="7">
        <f t="shared" ref="R18:R19" si="32">SUM(M18*N18)</f>
        <v>64</v>
      </c>
      <c r="S18" s="23">
        <v>60</v>
      </c>
      <c r="T18" s="23">
        <v>40</v>
      </c>
      <c r="U18" s="23">
        <v>22</v>
      </c>
      <c r="V18" s="22">
        <v>0.1</v>
      </c>
      <c r="W18" s="7">
        <f t="shared" si="5"/>
        <v>0.8</v>
      </c>
      <c r="X18" s="18">
        <f t="shared" si="6"/>
        <v>7.7</v>
      </c>
      <c r="Y18" s="18">
        <f t="shared" si="7"/>
        <v>6.4</v>
      </c>
      <c r="Z18" s="19"/>
      <c r="AA18" s="1">
        <v>1.3</v>
      </c>
    </row>
    <row r="19" spans="1:27" ht="18.95" customHeight="1" x14ac:dyDescent="0.15">
      <c r="A19" s="14" t="s">
        <v>52</v>
      </c>
      <c r="B19" s="7">
        <v>1720697</v>
      </c>
      <c r="C19" s="7" t="s">
        <v>31</v>
      </c>
      <c r="D19" s="10" t="s">
        <v>53</v>
      </c>
      <c r="E19" s="11">
        <v>11</v>
      </c>
      <c r="F19" s="11">
        <v>1</v>
      </c>
      <c r="G19" s="11">
        <v>2</v>
      </c>
      <c r="H19" s="11">
        <v>2</v>
      </c>
      <c r="I19" s="11">
        <v>2</v>
      </c>
      <c r="J19" s="11">
        <v>1</v>
      </c>
      <c r="K19" s="20">
        <v>8</v>
      </c>
      <c r="L19" s="7">
        <v>11</v>
      </c>
      <c r="M19" s="7">
        <f t="shared" ref="M19" si="33">SUM(K19*L19)</f>
        <v>88</v>
      </c>
      <c r="N19" s="8">
        <v>1</v>
      </c>
      <c r="O19" s="7">
        <v>1</v>
      </c>
      <c r="P19" s="12" t="s">
        <v>21</v>
      </c>
      <c r="Q19" s="7">
        <f t="shared" si="31"/>
        <v>1</v>
      </c>
      <c r="R19" s="7">
        <f t="shared" si="32"/>
        <v>88</v>
      </c>
      <c r="S19" s="25">
        <v>60</v>
      </c>
      <c r="T19" s="25">
        <v>40</v>
      </c>
      <c r="U19" s="25">
        <v>35</v>
      </c>
      <c r="V19" s="22">
        <v>0.1</v>
      </c>
      <c r="W19" s="7">
        <f t="shared" si="5"/>
        <v>0.8</v>
      </c>
      <c r="X19" s="18">
        <f t="shared" si="6"/>
        <v>10.100000000000001</v>
      </c>
      <c r="Y19" s="18">
        <f t="shared" si="7"/>
        <v>8.8000000000000007</v>
      </c>
      <c r="Z19" s="19"/>
      <c r="AA19" s="1">
        <v>1.3</v>
      </c>
    </row>
    <row r="20" spans="1:27" ht="18.95" customHeight="1" x14ac:dyDescent="0.15">
      <c r="A20" s="7"/>
      <c r="B20" s="7"/>
      <c r="C20" s="7"/>
      <c r="D20" s="10"/>
      <c r="E20" s="11"/>
      <c r="F20" s="11"/>
      <c r="G20" s="11"/>
      <c r="H20" s="11"/>
      <c r="I20" s="11"/>
      <c r="J20" s="11"/>
      <c r="K20" s="7"/>
      <c r="L20" s="7"/>
      <c r="M20" s="7"/>
      <c r="N20" s="8"/>
      <c r="O20" s="7"/>
      <c r="P20" s="12"/>
      <c r="Q20" s="7"/>
      <c r="R20" s="7">
        <f>SUM(R4:R19)</f>
        <v>1488</v>
      </c>
      <c r="S20" s="7"/>
      <c r="T20" s="7"/>
      <c r="U20" s="7"/>
      <c r="V20" s="7"/>
      <c r="W20" s="7"/>
      <c r="X20" s="18"/>
      <c r="Y20" s="18"/>
      <c r="Z20" s="19"/>
    </row>
    <row r="21" spans="1:27" ht="18.95" customHeight="1" x14ac:dyDescent="0.15">
      <c r="A21" s="7"/>
      <c r="B21" s="7"/>
      <c r="C21" s="7"/>
      <c r="D21" s="10"/>
      <c r="E21" s="11"/>
      <c r="F21" s="11"/>
      <c r="G21" s="11"/>
      <c r="H21" s="11"/>
      <c r="I21" s="11"/>
      <c r="J21" s="11"/>
      <c r="K21" s="7"/>
      <c r="L21" s="7"/>
      <c r="M21" s="7"/>
      <c r="N21" s="8"/>
      <c r="O21" s="7"/>
      <c r="P21" s="12"/>
      <c r="Q21" s="7"/>
      <c r="R21" s="7"/>
      <c r="S21" s="7"/>
      <c r="T21" s="7"/>
      <c r="U21" s="7"/>
      <c r="V21" s="7"/>
      <c r="W21" s="7"/>
      <c r="X21" s="18"/>
      <c r="Y21" s="18"/>
      <c r="Z21" s="19"/>
    </row>
  </sheetData>
  <autoFilter ref="A3:Z21" xr:uid="{00000000-0009-0000-0000-000000000000}"/>
  <mergeCells count="22">
    <mergeCell ref="K2:K3"/>
    <mergeCell ref="L2:L3"/>
    <mergeCell ref="M2:M3"/>
    <mergeCell ref="V2:V3"/>
    <mergeCell ref="U2:U3"/>
    <mergeCell ref="E10:E11"/>
    <mergeCell ref="A1:Y1"/>
    <mergeCell ref="F2:J2"/>
    <mergeCell ref="A2:A3"/>
    <mergeCell ref="B2:B3"/>
    <mergeCell ref="C2:C3"/>
    <mergeCell ref="D2:D3"/>
    <mergeCell ref="E2:E3"/>
    <mergeCell ref="O2:O3"/>
    <mergeCell ref="P2:P3"/>
    <mergeCell ref="Q2:Q3"/>
    <mergeCell ref="R2:R3"/>
    <mergeCell ref="S2:S3"/>
    <mergeCell ref="T2:T3"/>
    <mergeCell ref="X2:X3"/>
    <mergeCell ref="Y2:Y3"/>
    <mergeCell ref="N2:N3"/>
  </mergeCells>
  <phoneticPr fontId="7" type="noConversion"/>
  <pageMargins left="0.39305555555555599" right="0.196527777777778" top="0.40902777777777799" bottom="0.21249999999999999" header="0.5" footer="0.5"/>
  <pageSetup paperSize="9" scale="4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"/>
  <sheetViews>
    <sheetView workbookViewId="0">
      <selection activeCell="I6" sqref="I6"/>
    </sheetView>
  </sheetViews>
  <sheetFormatPr defaultRowHeight="13.5" x14ac:dyDescent="0.15"/>
  <cols>
    <col min="2" max="2" width="20.5" bestFit="1" customWidth="1"/>
    <col min="4" max="6" width="5.625" customWidth="1"/>
    <col min="7" max="7" width="9.375" customWidth="1"/>
  </cols>
  <sheetData>
    <row r="1" spans="1:7" x14ac:dyDescent="0.15">
      <c r="A1" s="26" t="s">
        <v>41</v>
      </c>
      <c r="B1" s="26" t="s">
        <v>46</v>
      </c>
      <c r="C1" s="26" t="s">
        <v>47</v>
      </c>
      <c r="D1" s="51" t="s">
        <v>48</v>
      </c>
      <c r="E1" s="52"/>
      <c r="F1" s="53"/>
      <c r="G1" s="26" t="s">
        <v>45</v>
      </c>
    </row>
    <row r="2" spans="1:7" x14ac:dyDescent="0.15">
      <c r="A2" s="57" t="s">
        <v>55</v>
      </c>
      <c r="B2" s="27" t="s">
        <v>49</v>
      </c>
      <c r="C2" s="26" t="s">
        <v>42</v>
      </c>
      <c r="D2" s="54" t="s">
        <v>54</v>
      </c>
      <c r="E2" s="55"/>
      <c r="F2" s="56"/>
      <c r="G2" s="26">
        <v>1500</v>
      </c>
    </row>
    <row r="3" spans="1:7" x14ac:dyDescent="0.15">
      <c r="A3" s="58"/>
      <c r="B3" s="26"/>
      <c r="C3" s="26" t="s">
        <v>43</v>
      </c>
      <c r="D3" s="26">
        <v>45</v>
      </c>
      <c r="E3" s="26">
        <v>33</v>
      </c>
      <c r="F3" s="28">
        <v>25</v>
      </c>
      <c r="G3" s="26">
        <v>190</v>
      </c>
    </row>
    <row r="4" spans="1:7" x14ac:dyDescent="0.15">
      <c r="A4" s="58"/>
      <c r="B4" s="60" t="s">
        <v>50</v>
      </c>
      <c r="C4" s="50" t="s">
        <v>44</v>
      </c>
      <c r="D4" s="26">
        <v>60</v>
      </c>
      <c r="E4" s="26">
        <v>40</v>
      </c>
      <c r="F4" s="26">
        <v>12</v>
      </c>
      <c r="G4" s="26">
        <v>5</v>
      </c>
    </row>
    <row r="5" spans="1:7" x14ac:dyDescent="0.15">
      <c r="A5" s="58"/>
      <c r="B5" s="60"/>
      <c r="C5" s="50"/>
      <c r="D5" s="26">
        <v>60</v>
      </c>
      <c r="E5" s="26">
        <v>40</v>
      </c>
      <c r="F5" s="26">
        <v>22</v>
      </c>
      <c r="G5" s="26">
        <v>11</v>
      </c>
    </row>
    <row r="6" spans="1:7" x14ac:dyDescent="0.15">
      <c r="A6" s="59"/>
      <c r="B6" s="60"/>
      <c r="C6" s="50"/>
      <c r="D6" s="26">
        <v>60</v>
      </c>
      <c r="E6" s="26">
        <v>40</v>
      </c>
      <c r="F6" s="26">
        <v>35</v>
      </c>
      <c r="G6" s="26">
        <v>7</v>
      </c>
    </row>
  </sheetData>
  <mergeCells count="5">
    <mergeCell ref="C4:C6"/>
    <mergeCell ref="D1:F1"/>
    <mergeCell ref="D2:F2"/>
    <mergeCell ref="A2:A6"/>
    <mergeCell ref="B4:B6"/>
  </mergeCells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1</vt:lpstr>
      <vt:lpstr>包装物料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华为</dc:creator>
  <cp:lastModifiedBy>Mr_ H</cp:lastModifiedBy>
  <dcterms:created xsi:type="dcterms:W3CDTF">2024-08-14T05:50:00Z</dcterms:created>
  <dcterms:modified xsi:type="dcterms:W3CDTF">2026-01-11T04:16:46Z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45B0C91E974740708DAE97A462FB0756_13</vt:lpwstr>
  </property>
  <property fmtid="{D5CDD505-2E9C-101B-9397-08002B2CF9AE}" pid="3" name="KSOProductBuildVer">
    <vt:lpwstr>2052-12.1.0.19302</vt:lpwstr>
  </property>
</Properties>
</file>