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12"/>
  </bookViews>
  <sheets>
    <sheet name="唛头明细-已订购" sheetId="1" r:id="rId1"/>
  </sheets>
  <externalReferences>
    <externalReference r:id="rId2"/>
  </externalReferences>
  <definedNames>
    <definedName name="_xlnm.Print_Area" localSheetId="0">'唛头明细-已订购'!$A$1:$Q$25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C23289A8EAC94937BA26AC0D7FAFDC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885" y="7635240"/>
          <a:ext cx="3239770" cy="5170170"/>
        </a:xfrm>
        <a:prstGeom prst="rect">
          <a:avLst/>
        </a:prstGeom>
      </xdr:spPr>
    </xdr:pic>
  </etc:cellImage>
  <etc:cellImage>
    <xdr:pic>
      <xdr:nvPicPr>
        <xdr:cNvPr id="378" name="ID_735A0C7F36204633AC93B16E70FD0E81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045" y="7796530"/>
          <a:ext cx="5495290" cy="6867525"/>
        </a:xfrm>
        <a:prstGeom prst="rect">
          <a:avLst/>
        </a:prstGeom>
      </xdr:spPr>
    </xdr:pic>
  </etc:cellImage>
  <etc:cellImage>
    <xdr:pic>
      <xdr:nvPicPr>
        <xdr:cNvPr id="474" name="ID_C0C7EEDAA95D48109707CF0E7A9262E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2215" y="7439660"/>
          <a:ext cx="4981575" cy="618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55F363EA9C843C1B86DEB6285A0B3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7280890" y="1334135"/>
          <a:ext cx="2594610" cy="3874135"/>
        </a:xfrm>
        <a:prstGeom prst="rect">
          <a:avLst/>
        </a:prstGeom>
      </xdr:spPr>
    </xdr:pic>
  </etc:cellImage>
  <etc:cellImage>
    <xdr:pic>
      <xdr:nvPicPr>
        <xdr:cNvPr id="370" name="ID_BA84BF01C11140BD9D9DE012FB0013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28380" y="971550"/>
          <a:ext cx="3867150" cy="2426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CF9AA6704A64F46A049D7C3F2213179"/>
        <xdr:cNvPicPr>
          <a:picLocks noChangeAspect="1"/>
        </xdr:cNvPicPr>
      </xdr:nvPicPr>
      <xdr:blipFill>
        <a:blip r:embed="rId6"/>
        <a:srcRect l="65665" t="31379" r="1931" b="22257"/>
        <a:stretch>
          <a:fillRect/>
        </a:stretch>
      </xdr:blipFill>
      <xdr:spPr>
        <a:xfrm rot="5400000">
          <a:off x="19251930" y="1344930"/>
          <a:ext cx="2322830" cy="272351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JG Admin</author>
  </authors>
  <commentList>
    <comment ref="H9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9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<sst xmlns="http://schemas.openxmlformats.org/spreadsheetml/2006/main" count="72" uniqueCount="68">
  <si>
    <t>039453+140718</t>
  </si>
  <si>
    <t>唛头明细</t>
  </si>
  <si>
    <t>订购时间
？？</t>
  </si>
  <si>
    <t>样品收货地址</t>
  </si>
  <si>
    <t>威海思来进出口有限公司，山东省威海市环翠区天鹅岭路59号5楼24C，王玉15628864668</t>
  </si>
  <si>
    <t>大货收货地址</t>
  </si>
  <si>
    <r>
      <rPr>
        <sz val="28"/>
        <rFont val="等线"/>
        <charset val="134"/>
      </rPr>
      <t>山东省枣庄市市中区长江西路25号，海扬中泰服装有限公司，</t>
    </r>
    <r>
      <rPr>
        <sz val="28"/>
        <color rgb="FFFF0000"/>
        <rFont val="等线"/>
        <charset val="134"/>
      </rPr>
      <t>闫威 18264200671</t>
    </r>
  </si>
  <si>
    <t>样品要求</t>
  </si>
  <si>
    <t>每个唛头（除了主标+尺码标）10码各5个单独寄威海思来！</t>
  </si>
  <si>
    <t>主标+创新吊牌通用，腰卡+纸卡有尺码区分，洗标+产品吊牌+尺码唛有全长和九分裤区分，图示只看大概，具体文字信息和内容看画稿！</t>
  </si>
  <si>
    <t>ORIGINALS系列</t>
  </si>
  <si>
    <t>INNOVATION TICKET -OP1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</si>
  <si>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</si>
  <si>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</si>
  <si>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</si>
  <si>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</si>
  <si>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</si>
  <si>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</si>
  <si>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</si>
  <si>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</si>
  <si>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</si>
  <si>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</si>
  <si>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</si>
  <si>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</si>
  <si>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</si>
  <si>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</si>
  <si>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</si>
  <si>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</si>
  <si>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</si>
  <si>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</si>
  <si>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ORIGINALS
CORE DENIM</t>
  </si>
  <si>
    <t>画稿</t>
  </si>
  <si>
    <r>
      <rPr>
        <b/>
        <sz val="11"/>
        <color theme="1"/>
        <rFont val="宋体"/>
        <charset val="134"/>
        <scheme val="minor"/>
      </rPr>
      <t>INNOVATION TICKET - OPTION 1</t>
    </r>
    <r>
      <rPr>
        <sz val="11"/>
        <color theme="1"/>
        <rFont val="宋体"/>
        <charset val="134"/>
        <scheme val="minor"/>
      </rPr>
      <t xml:space="preserve">
GENERIC
JJW-OR-IT-001
45MM X 120MM</t>
    </r>
  </si>
  <si>
    <t>描述</t>
  </si>
  <si>
    <t>INNOVATION TICKET - OPTION 2
ALMOST RIGID PROGRAM
JJW-OR-IT-002
45MM X 120MM</t>
  </si>
  <si>
    <t>PRODUCT TICKET
JJW-OR-ST
45MM X 120MM
* REFER TO SEPARATE ARTWORK</t>
  </si>
  <si>
    <t>WAIST TICKET
JJW-OR-WT
40MM X 108MM
* REFER TO SEPARATE ARTWORK</t>
  </si>
  <si>
    <t>BACK POCKET TICKET
JJW-OR-PT
75MM X 130MM
* REFER TO SEPARATE ARTWORK</t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</si>
  <si>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</si>
  <si>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</si>
  <si>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</si>
  <si>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</si>
  <si>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</si>
  <si>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JJW-OR-IT-001</t>
  </si>
  <si>
    <t>JJW-OR-ST</t>
  </si>
  <si>
    <t>JJW-OR-WT</t>
  </si>
  <si>
    <t>JJW-OR-PT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</si>
  <si>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</si>
  <si>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</si>
  <si>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</si>
  <si>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</si>
  <si>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件数</t>
  </si>
  <si>
    <t>18码</t>
  </si>
  <si>
    <t>20码</t>
  </si>
  <si>
    <t>22码</t>
  </si>
  <si>
    <t>24码</t>
  </si>
  <si>
    <t>小计</t>
  </si>
  <si>
    <t>深蓝</t>
  </si>
  <si>
    <t>波士顿蓝</t>
  </si>
  <si>
    <t>姜糖色</t>
  </si>
  <si>
    <t>深烤咖色</t>
  </si>
  <si>
    <t>总计</t>
  </si>
  <si>
    <t>编号</t>
  </si>
  <si>
    <t>唛头</t>
  </si>
  <si>
    <t>尺码/数量</t>
  </si>
  <si>
    <t>合计</t>
  </si>
  <si>
    <t>1-23 可以生产</t>
  </si>
  <si>
    <t>等画稿确认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</si>
</sst>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2"/>
      <name val="宋体"/>
      <charset val="134"/>
    </font>
    <font>
      <sz val="12"/>
      <name val="等线"/>
      <charset val="134"/>
    </font>
    <font>
      <sz val="28"/>
      <name val="等线"/>
      <charset val="134"/>
    </font>
    <font>
      <sz val="14"/>
      <name val="等线"/>
      <charset val="134"/>
    </font>
    <font>
      <sz val="20"/>
      <name val="等线"/>
      <charset val="134"/>
    </font>
    <font>
      <sz val="26"/>
      <name val="等线"/>
      <charset val="134"/>
    </font>
    <font>
      <b/>
      <sz val="36"/>
      <name val="等线"/>
      <charset val="134"/>
    </font>
    <font>
      <b/>
      <sz val="26"/>
      <name val="等线"/>
      <charset val="134"/>
    </font>
    <font>
      <b/>
      <sz val="28"/>
      <color rgb="FFFF0000"/>
      <name val="等线"/>
      <charset val="134"/>
    </font>
    <font>
      <b/>
      <sz val="36"/>
      <color rgb="FFFF0000"/>
      <name val="等线"/>
      <charset val="134"/>
    </font>
    <font>
      <b/>
      <sz val="24"/>
      <color rgb="FFFF0000"/>
      <name val="等线"/>
      <charset val="134"/>
    </font>
    <font>
      <b/>
      <sz val="26"/>
      <color rgb="FFFF0000"/>
      <name val="等线"/>
      <charset val="134"/>
    </font>
    <font>
      <b/>
      <sz val="14"/>
      <color theme="0"/>
      <name val="等线"/>
      <charset val="134"/>
    </font>
    <font>
      <b/>
      <sz val="12"/>
      <color theme="0"/>
      <name val="等线"/>
      <charset val="134"/>
    </font>
    <font>
      <b/>
      <sz val="20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b/>
      <sz val="6"/>
      <color theme="1"/>
      <name val="等线"/>
      <charset val="134"/>
    </font>
    <font>
      <sz val="22"/>
      <color theme="1"/>
      <name val="等线"/>
      <charset val="134"/>
    </font>
    <font>
      <sz val="18"/>
      <name val="等线"/>
      <charset val="134"/>
    </font>
    <font>
      <b/>
      <sz val="28"/>
      <name val="等线"/>
      <charset val="134"/>
    </font>
    <font>
      <sz val="22"/>
      <name val="等线"/>
      <charset val="134"/>
    </font>
    <font>
      <sz val="22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28"/>
      <color rgb="FFFF0000"/>
      <name val="等线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6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1" applyNumberFormat="0" applyAlignment="0" applyProtection="0">
      <alignment vertical="center"/>
    </xf>
    <xf numFmtId="0" fontId="39" fillId="8" borderId="12" applyNumberFormat="0" applyAlignment="0" applyProtection="0">
      <alignment vertical="center"/>
    </xf>
    <xf numFmtId="0" fontId="40" fillId="8" borderId="11" applyNumberFormat="0" applyAlignment="0" applyProtection="0">
      <alignment vertical="center"/>
    </xf>
    <xf numFmtId="0" fontId="41" fillId="9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58" fontId="6" fillId="0" borderId="2" xfId="0" applyNumberFormat="1" applyFont="1" applyFill="1" applyBorder="1" applyAlignment="1">
      <alignment horizontal="center" vertical="center"/>
    </xf>
    <xf numFmtId="58" fontId="6" fillId="0" borderId="3" xfId="0" applyNumberFormat="1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/>
    </xf>
    <xf numFmtId="58" fontId="6" fillId="0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7" fillId="5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8" fillId="0" borderId="7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58" fontId="29" fillId="0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6.png"/><Relationship Id="rId4" Type="http://schemas.openxmlformats.org/officeDocument/2006/relationships/image" Target="media/image4.png"/><Relationship Id="rId3" Type="http://schemas.openxmlformats.org/officeDocument/2006/relationships/image" Target="media/image13.png"/><Relationship Id="rId2" Type="http://schemas.openxmlformats.org/officeDocument/2006/relationships/image" Target="media/image1.png"/><Relationship Id="rId1" Type="http://schemas.openxmlformats.org/officeDocument/2006/relationships/image" Target="media/image1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NULL" TargetMode="External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204564</xdr:colOff>
      <xdr:row>7</xdr:row>
      <xdr:rowOff>2163891</xdr:rowOff>
    </xdr:from>
    <xdr:to>
      <xdr:col>6</xdr:col>
      <xdr:colOff>1932239</xdr:colOff>
      <xdr:row>7</xdr:row>
      <xdr:rowOff>2526268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9668510" y="5859780"/>
          <a:ext cx="112903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7</xdr:row>
      <xdr:rowOff>748665</xdr:rowOff>
    </xdr:from>
    <xdr:to>
      <xdr:col>6</xdr:col>
      <xdr:colOff>2059063</xdr:colOff>
      <xdr:row>7</xdr:row>
      <xdr:rowOff>1215268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9589135" y="4576445"/>
          <a:ext cx="1208405" cy="46609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3</xdr:col>
      <xdr:colOff>21590</xdr:colOff>
      <xdr:row>7</xdr:row>
      <xdr:rowOff>205105</xdr:rowOff>
    </xdr:from>
    <xdr:to>
      <xdr:col>3</xdr:col>
      <xdr:colOff>1267460</xdr:colOff>
      <xdr:row>7</xdr:row>
      <xdr:rowOff>1818005</xdr:rowOff>
    </xdr:to>
    <xdr:pic>
      <xdr:nvPicPr>
        <xdr:cNvPr id="12" name="ID_4383730061D444BFBB2F601ED2A2EF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130" y="4032885"/>
          <a:ext cx="1245870" cy="1612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</xdr:colOff>
      <xdr:row>7</xdr:row>
      <xdr:rowOff>236220</xdr:rowOff>
    </xdr:from>
    <xdr:to>
      <xdr:col>4</xdr:col>
      <xdr:colOff>1267460</xdr:colOff>
      <xdr:row>7</xdr:row>
      <xdr:rowOff>1786890</xdr:rowOff>
    </xdr:to>
    <xdr:pic>
      <xdr:nvPicPr>
        <xdr:cNvPr id="13" name="ID_D5210E15A47E41F98D68AAD22535E9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7995" y="4064000"/>
          <a:ext cx="1246505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</xdr:colOff>
      <xdr:row>7</xdr:row>
      <xdr:rowOff>21590</xdr:rowOff>
    </xdr:from>
    <xdr:to>
      <xdr:col>5</xdr:col>
      <xdr:colOff>1266825</xdr:colOff>
      <xdr:row>7</xdr:row>
      <xdr:rowOff>2002155</xdr:rowOff>
    </xdr:to>
    <xdr:pic>
      <xdr:nvPicPr>
        <xdr:cNvPr id="14" name="ID_B7F2350457524EEA8E4E701550D7CA40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1495" y="3849370"/>
          <a:ext cx="1245870" cy="198056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</xdr:colOff>
      <xdr:row>7</xdr:row>
      <xdr:rowOff>594360</xdr:rowOff>
    </xdr:from>
    <xdr:to>
      <xdr:col>7</xdr:col>
      <xdr:colOff>1266825</xdr:colOff>
      <xdr:row>7</xdr:row>
      <xdr:rowOff>1428750</xdr:rowOff>
    </xdr:to>
    <xdr:pic>
      <xdr:nvPicPr>
        <xdr:cNvPr id="15" name="ID_755F363EA9C843C1B86DEB6285A0B3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1024235" y="4216400"/>
          <a:ext cx="834390" cy="12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7</xdr:row>
      <xdr:rowOff>480060</xdr:rowOff>
    </xdr:from>
    <xdr:to>
      <xdr:col>8</xdr:col>
      <xdr:colOff>1266825</xdr:colOff>
      <xdr:row>7</xdr:row>
      <xdr:rowOff>1543050</xdr:rowOff>
    </xdr:to>
    <xdr:pic>
      <xdr:nvPicPr>
        <xdr:cNvPr id="16" name="ID_FCF9AA6704A64F46A049D7C3F2213179"/>
        <xdr:cNvPicPr>
          <a:picLocks noChangeAspect="1"/>
        </xdr:cNvPicPr>
      </xdr:nvPicPr>
      <xdr:blipFill>
        <a:blip r:embed="rId5"/>
        <a:srcRect l="65665" t="31379" r="1931" b="22257"/>
        <a:stretch>
          <a:fillRect/>
        </a:stretch>
      </xdr:blipFill>
      <xdr:spPr>
        <a:xfrm rot="5400000">
          <a:off x="12243435" y="4216400"/>
          <a:ext cx="1062990" cy="124587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</xdr:colOff>
      <xdr:row>7</xdr:row>
      <xdr:rowOff>621030</xdr:rowOff>
    </xdr:from>
    <xdr:to>
      <xdr:col>9</xdr:col>
      <xdr:colOff>1267460</xdr:colOff>
      <xdr:row>7</xdr:row>
      <xdr:rowOff>1402715</xdr:rowOff>
    </xdr:to>
    <xdr:pic>
      <xdr:nvPicPr>
        <xdr:cNvPr id="17" name="ID_BA84BF01C11140BD9D9DE012FB00137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85495" y="4448810"/>
          <a:ext cx="124650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204564</xdr:colOff>
      <xdr:row>7</xdr:row>
      <xdr:rowOff>2163891</xdr:rowOff>
    </xdr:from>
    <xdr:to>
      <xdr:col>6</xdr:col>
      <xdr:colOff>1932239</xdr:colOff>
      <xdr:row>7</xdr:row>
      <xdr:rowOff>2526268</xdr:rowOff>
    </xdr:to>
    <xdr:grpSp>
      <xdr:nvGrpSpPr>
        <xdr:cNvPr id="18" name="Group 60"/>
        <xdr:cNvGrpSpPr>
          <a:grpSpLocks noChangeAspect="1"/>
        </xdr:cNvGrpSpPr>
      </xdr:nvGrpSpPr>
      <xdr:grpSpPr>
        <a:xfrm>
          <a:off x="9668510" y="5859780"/>
          <a:ext cx="1129030" cy="0"/>
          <a:chOff x="0" y="0"/>
          <a:chExt cx="1727820" cy="362421"/>
        </a:xfrm>
      </xdr:grpSpPr>
      <xdr:sp>
        <xdr:nvSpPr>
          <xdr:cNvPr id="19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0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1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7</xdr:row>
      <xdr:rowOff>748665</xdr:rowOff>
    </xdr:from>
    <xdr:to>
      <xdr:col>6</xdr:col>
      <xdr:colOff>2059063</xdr:colOff>
      <xdr:row>7</xdr:row>
      <xdr:rowOff>1215268</xdr:rowOff>
    </xdr:to>
    <xdr:grpSp>
      <xdr:nvGrpSpPr>
        <xdr:cNvPr id="22" name="Group 10"/>
        <xdr:cNvGrpSpPr>
          <a:grpSpLocks noChangeAspect="1"/>
        </xdr:cNvGrpSpPr>
      </xdr:nvGrpSpPr>
      <xdr:grpSpPr>
        <a:xfrm>
          <a:off x="9589135" y="4576445"/>
          <a:ext cx="1208405" cy="466090"/>
          <a:chOff x="0" y="0"/>
          <a:chExt cx="2948305" cy="1080685"/>
        </a:xfrm>
      </xdr:grpSpPr>
      <xdr:sp>
        <xdr:nvSpPr>
          <xdr:cNvPr id="23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4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5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6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7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11</xdr:col>
      <xdr:colOff>171450</xdr:colOff>
      <xdr:row>6</xdr:row>
      <xdr:rowOff>125730</xdr:rowOff>
    </xdr:from>
    <xdr:to>
      <xdr:col>13</xdr:col>
      <xdr:colOff>34290</xdr:colOff>
      <xdr:row>9</xdr:row>
      <xdr:rowOff>344170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16302990" y="3542030"/>
          <a:ext cx="1958340" cy="266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904875</xdr:colOff>
      <xdr:row>6</xdr:row>
      <xdr:rowOff>93345</xdr:rowOff>
    </xdr:from>
    <xdr:to>
      <xdr:col>14</xdr:col>
      <xdr:colOff>783590</xdr:colOff>
      <xdr:row>9</xdr:row>
      <xdr:rowOff>316230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9" r:link="rId8"/>
        <a:stretch>
          <a:fillRect/>
        </a:stretch>
      </xdr:blipFill>
      <xdr:spPr>
        <a:xfrm>
          <a:off x="18084165" y="3509645"/>
          <a:ext cx="1974215" cy="266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942340</xdr:colOff>
      <xdr:row>6</xdr:row>
      <xdr:rowOff>148590</xdr:rowOff>
    </xdr:from>
    <xdr:to>
      <xdr:col>16</xdr:col>
      <xdr:colOff>1756410</xdr:colOff>
      <xdr:row>7</xdr:row>
      <xdr:rowOff>1725930</xdr:rowOff>
    </xdr:to>
    <xdr:pic>
      <xdr:nvPicPr>
        <xdr:cNvPr id="30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264880" y="3564890"/>
          <a:ext cx="2014220" cy="198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669290</xdr:colOff>
      <xdr:row>6</xdr:row>
      <xdr:rowOff>108585</xdr:rowOff>
    </xdr:from>
    <xdr:to>
      <xdr:col>15</xdr:col>
      <xdr:colOff>1150620</xdr:colOff>
      <xdr:row>7</xdr:row>
      <xdr:rowOff>1737995</xdr:rowOff>
    </xdr:to>
    <xdr:pic>
      <xdr:nvPicPr>
        <xdr:cNvPr id="31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944080" y="3524885"/>
          <a:ext cx="1529080" cy="204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42680</xdr:colOff>
      <xdr:row>7</xdr:row>
      <xdr:rowOff>45464</xdr:rowOff>
    </xdr:from>
    <xdr:to>
      <xdr:col>2</xdr:col>
      <xdr:colOff>2052429</xdr:colOff>
      <xdr:row>7</xdr:row>
      <xdr:rowOff>2631539</xdr:rowOff>
    </xdr:to>
    <xdr:grpSp>
      <xdr:nvGrpSpPr>
        <xdr:cNvPr id="32" name="Group 7"/>
        <xdr:cNvGrpSpPr/>
      </xdr:nvGrpSpPr>
      <xdr:grpSpPr>
        <a:xfrm>
          <a:off x="3353435" y="3872865"/>
          <a:ext cx="2009775" cy="1986915"/>
          <a:chOff x="438813" y="390091"/>
          <a:chExt cx="2007844" cy="2584170"/>
        </a:xfrm>
      </xdr:grpSpPr>
      <xdr:pic>
        <xdr:nvPicPr>
          <xdr:cNvPr id="33" name="Picture 8"/>
          <xdr:cNvPicPr/>
        </xdr:nvPicPr>
        <xdr:blipFill>
          <a:blip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513" b="2601"/>
          <a:stretch>
            <a:fillRect/>
          </a:stretch>
        </xdr:blipFill>
        <xdr:spPr>
          <a:xfrm>
            <a:off x="438813" y="390091"/>
            <a:ext cx="1001987" cy="2577118"/>
          </a:xfrm>
          <a:prstGeom prst="rect">
            <a:avLst/>
          </a:prstGeom>
          <a:ln>
            <a:noFill/>
          </a:ln>
        </xdr:spPr>
      </xdr:pic>
      <xdr:pic>
        <xdr:nvPicPr>
          <xdr:cNvPr id="34" name="Picture 9"/>
          <xdr:cNvPicPr/>
        </xdr:nvPicPr>
        <xdr:blipFill>
          <a:blip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800" b="2820"/>
          <a:stretch>
            <a:fillRect/>
          </a:stretch>
        </xdr:blipFill>
        <xdr:spPr>
          <a:xfrm>
            <a:off x="1460045" y="390768"/>
            <a:ext cx="986612" cy="2583493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453+140718&#65288;&#21407;039163)%20%20&#38271;&#35044;%20ORIGINALS%20HR%20P.PKT%20WIDE%20ANKLE\039453&#65288;&#21407;039163&#65289;%20&#35746;&#21333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面料预订单"/>
      <sheetName val="数量明细-正常码"/>
      <sheetName val="数量明细-加大码"/>
      <sheetName val="唛头明细-已订购"/>
      <sheetName val="拉链-待订购"/>
      <sheetName val="粘衬-待订购"/>
      <sheetName val="一次性警告贴-待订购"/>
      <sheetName val="皮牌-待订购"/>
      <sheetName val="面料预定"/>
      <sheetName val="拉链明细-长度未更新前"/>
      <sheetName val="巴基斯坦"/>
    </sheetNames>
    <sheetDataSet>
      <sheetData sheetId="0"/>
      <sheetData sheetId="1"/>
      <sheetData sheetId="2">
        <row r="84">
          <cell r="I84" t="str">
            <v>6码</v>
          </cell>
          <cell r="J84" t="str">
            <v>8码</v>
          </cell>
          <cell r="K84" t="str">
            <v>9码</v>
          </cell>
          <cell r="L84" t="str">
            <v>10码</v>
          </cell>
          <cell r="M84" t="str">
            <v>11码</v>
          </cell>
          <cell r="N84" t="str">
            <v>12码</v>
          </cell>
          <cell r="O84" t="str">
            <v>14码</v>
          </cell>
          <cell r="P84" t="str">
            <v>16码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view="pageBreakPreview" zoomScale="40" zoomScaleNormal="40" topLeftCell="A8" workbookViewId="0">
      <selection activeCell="F12" sqref="F12"/>
    </sheetView>
  </sheetViews>
  <sheetFormatPr defaultColWidth="8.8" defaultRowHeight="32.4"/>
  <cols>
    <col min="1" max="1" width="18.7" style="3" customWidth="1"/>
    <col min="2" max="2" width="24.75" style="3" customWidth="1"/>
    <col min="3" max="3" width="28.25" style="3" customWidth="1"/>
    <col min="4" max="11" width="17.5" style="3" customWidth="1"/>
    <col min="12" max="15" width="13.75" style="3" customWidth="1"/>
    <col min="16" max="16" width="15.75" style="5" customWidth="1"/>
    <col min="17" max="17" width="26.2" style="3" customWidth="1"/>
    <col min="18" max="18" width="13.2" style="3"/>
    <col min="19" max="16384" width="8.8" style="3"/>
  </cols>
  <sheetData>
    <row r="1" s="1" customFormat="1" ht="51" customHeight="1" spans="1:17">
      <c r="A1" s="6" t="s">
        <v>0</v>
      </c>
      <c r="B1" s="6"/>
      <c r="C1" s="6"/>
      <c r="D1" s="7" t="s">
        <v>1</v>
      </c>
      <c r="E1" s="7"/>
      <c r="F1" s="7"/>
      <c r="G1" s="7"/>
      <c r="H1" s="7"/>
      <c r="I1" s="7"/>
      <c r="J1" s="7"/>
      <c r="K1" s="8" t="s">
        <v>2</v>
      </c>
      <c r="L1" s="9"/>
      <c r="M1" s="9"/>
      <c r="N1" s="10"/>
      <c r="O1" s="11"/>
      <c r="P1" s="12"/>
      <c r="Q1" s="13"/>
    </row>
    <row r="2" s="2" customFormat="1" ht="42" customHeight="1" spans="1:17">
      <c r="A2" s="14" t="s">
        <v>3</v>
      </c>
      <c r="B2" s="14"/>
      <c r="C2" s="14"/>
      <c r="D2" s="15" t="s">
        <v>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5"/>
    </row>
    <row r="3" s="2" customFormat="1" ht="42" customHeight="1" spans="1:17">
      <c r="A3" s="14" t="s">
        <v>5</v>
      </c>
      <c r="B3" s="14"/>
      <c r="C3" s="14"/>
      <c r="D3" s="15" t="s">
        <v>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5"/>
    </row>
    <row r="4" s="2" customFormat="1" ht="54" customHeight="1" spans="1:17">
      <c r="A4" s="17" t="s">
        <v>7</v>
      </c>
      <c r="B4" s="17"/>
      <c r="C4" s="17"/>
      <c r="D4" s="18" t="s">
        <v>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8"/>
    </row>
    <row r="5" s="3" customFormat="1" ht="52" customHeight="1" spans="1:17">
      <c r="A5" s="20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</row>
    <row r="6" s="3" customFormat="1" ht="28" customHeight="1" spans="1:17">
      <c r="A6" s="23" t="s">
        <v>10</v>
      </c>
      <c r="B6" s="23"/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4" t="s">
        <v>19</v>
      </c>
      <c r="P6" s="5"/>
    </row>
    <row r="7" s="4" customFormat="1" spans="1:17">
      <c r="A7" s="25" t="s">
        <v>20</v>
      </c>
      <c r="B7" s="25" t="s">
        <v>21</v>
      </c>
      <c r="C7" s="26" t="s">
        <v>22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7"/>
      <c r="L7" s="4"/>
      <c r="M7" s="4"/>
      <c r="N7" s="4"/>
      <c r="O7" s="4"/>
      <c r="P7" s="5"/>
    </row>
    <row r="8" s="3" customFormat="1" ht="160" customHeight="1" spans="1:17">
      <c r="A8" s="28" t="s">
        <v>30</v>
      </c>
      <c r="B8" s="29" t="s">
        <v>31</v>
      </c>
      <c r="C8" s="30" t="s">
        <v>32</v>
      </c>
      <c r="D8" s="31" t="str">
        <f>_xlfn.DISPIMG("ID_735A0C7F36204633AC93B16E70FD0E81",1)</f>
        <v>=DISPIMG("ID_735A0C7F36204633AC93B16E70FD0E81",1)</v>
      </c>
      <c r="E8" s="31" t="str">
        <f>_xlfn.DISPIMG("ID_C0C7EEDAA95D48109707CF0E7A9262EF",1)</f>
        <v>=DISPIMG("ID_C0C7EEDAA95D48109707CF0E7A9262EF",1)</v>
      </c>
      <c r="F8" s="31" t="str">
        <f>_xlfn.DISPIMG("ID_C23289A8EAC94937BA26AC0D7FAFDC87",1)</f>
        <v>=DISPIMG("ID_C23289A8EAC94937BA26AC0D7FAFDC87",1)</v>
      </c>
      <c r="G8" s="32"/>
      <c r="H8" s="33" t="str">
        <f>_xlfn.DISPIMG("ID_755F363EA9C843C1B86DEB6285A0B34C",1)</f>
        <v>=DISPIMG("ID_755F363EA9C843C1B86DEB6285A0B34C",1)</v>
      </c>
      <c r="I8" s="33" t="str">
        <f>_xlfn.DISPIMG("ID_FCF9AA6704A64F46A049D7C3F2213179",1)</f>
        <v>=DISPIMG("ID_FCF9AA6704A64F46A049D7C3F2213179",1)</v>
      </c>
      <c r="J8" s="34" t="str">
        <f>_xlfn.DISPIMG("ID_BA84BF01C11140BD9D9DE012FB001371",1)</f>
        <v>=DISPIMG("ID_BA84BF01C11140BD9D9DE012FB001371",1)</v>
      </c>
      <c r="K8" s="35"/>
      <c r="L8" s="3"/>
      <c r="M8" s="3"/>
      <c r="N8" s="3"/>
      <c r="O8" s="3"/>
      <c r="P8" s="5"/>
    </row>
    <row r="9" s="3" customFormat="1" ht="28" hidden="1" customHeight="1" spans="1:17">
      <c r="A9" s="28"/>
      <c r="B9" s="36" t="s">
        <v>33</v>
      </c>
      <c r="C9" s="31" t="s">
        <v>34</v>
      </c>
      <c r="D9" s="31" t="s">
        <v>35</v>
      </c>
      <c r="E9" s="31" t="s">
        <v>36</v>
      </c>
      <c r="F9" s="31" t="s">
        <v>37</v>
      </c>
      <c r="G9" s="37" t="s">
        <v>38</v>
      </c>
      <c r="H9" s="31" t="s">
        <v>39</v>
      </c>
      <c r="I9" s="31" t="s">
        <v>40</v>
      </c>
      <c r="J9" s="38" t="s">
        <v>41</v>
      </c>
      <c r="K9" s="39"/>
      <c r="L9" s="3"/>
      <c r="M9" s="3"/>
      <c r="N9" s="3"/>
      <c r="O9" s="3"/>
      <c r="P9" s="5"/>
    </row>
    <row r="10" s="3" customFormat="1" ht="169.2" spans="1:17">
      <c r="A10" s="28"/>
      <c r="B10" s="36" t="s">
        <v>42</v>
      </c>
      <c r="C10" s="36" t="s">
        <v>43</v>
      </c>
      <c r="D10" s="36" t="s">
        <v>44</v>
      </c>
      <c r="E10" s="36" t="s">
        <v>45</v>
      </c>
      <c r="F10" s="36" t="s">
        <v>46</v>
      </c>
      <c r="G10" s="36" t="s">
        <v>47</v>
      </c>
      <c r="H10" s="36" t="s">
        <v>48</v>
      </c>
      <c r="I10" s="36" t="s">
        <v>49</v>
      </c>
      <c r="J10" s="40" t="s">
        <v>50</v>
      </c>
      <c r="K10" s="41"/>
      <c r="L10" s="3"/>
      <c r="M10" s="3"/>
      <c r="N10" s="3"/>
      <c r="O10" s="3"/>
      <c r="P10" s="5"/>
    </row>
    <row r="11" s="3" customFormat="1" ht="28" customHeight="1" spans="1:17">
      <c r="P11" s="5"/>
    </row>
    <row r="12" s="3" customFormat="1" ht="28" customHeight="1" spans="1:17">
      <c r="A12" s="42" t="s">
        <v>51</v>
      </c>
      <c r="B12" s="42" t="str">
        <f>'[1]数量明细-正常码'!I84</f>
        <v>6码</v>
      </c>
      <c r="C12" s="42" t="str">
        <f>'[1]数量明细-正常码'!J84</f>
        <v>8码</v>
      </c>
      <c r="D12" s="42" t="str">
        <f>'[1]数量明细-正常码'!K84</f>
        <v>9码</v>
      </c>
      <c r="E12" s="42" t="str">
        <f>'[1]数量明细-正常码'!L84</f>
        <v>10码</v>
      </c>
      <c r="F12" s="42" t="str">
        <f>'[1]数量明细-正常码'!M84</f>
        <v>11码</v>
      </c>
      <c r="G12" s="42" t="str">
        <f>'[1]数量明细-正常码'!N84</f>
        <v>12码</v>
      </c>
      <c r="H12" s="42" t="str">
        <f>'[1]数量明细-正常码'!O84</f>
        <v>14码</v>
      </c>
      <c r="I12" s="42" t="str">
        <f>'[1]数量明细-正常码'!P84</f>
        <v>16码</v>
      </c>
      <c r="J12" s="42" t="s">
        <v>52</v>
      </c>
      <c r="K12" s="42" t="s">
        <v>53</v>
      </c>
      <c r="L12" s="42" t="s">
        <v>54</v>
      </c>
      <c r="M12" s="42" t="s">
        <v>55</v>
      </c>
      <c r="N12" s="42" t="s">
        <v>56</v>
      </c>
      <c r="P12" s="5"/>
    </row>
    <row r="13" s="3" customFormat="1" ht="28" customHeight="1" spans="1:17">
      <c r="A13" s="42" t="s">
        <v>57</v>
      </c>
      <c r="B13" s="42">
        <v>282</v>
      </c>
      <c r="C13" s="42">
        <v>559</v>
      </c>
      <c r="D13" s="42">
        <v>280</v>
      </c>
      <c r="E13" s="42">
        <v>629</v>
      </c>
      <c r="F13" s="42">
        <v>403</v>
      </c>
      <c r="G13" s="42">
        <v>822</v>
      </c>
      <c r="H13" s="42">
        <v>690</v>
      </c>
      <c r="I13" s="42">
        <v>637</v>
      </c>
      <c r="J13" s="42">
        <v>67</v>
      </c>
      <c r="K13" s="42">
        <v>36</v>
      </c>
      <c r="L13" s="42">
        <v>22</v>
      </c>
      <c r="M13" s="42">
        <v>10</v>
      </c>
      <c r="N13" s="42">
        <f t="shared" ref="N13:N17" si="0">SUM(B13:M13)</f>
        <v>4437</v>
      </c>
      <c r="P13" s="5"/>
    </row>
    <row r="14" s="3" customFormat="1" ht="28" customHeight="1" spans="1:17">
      <c r="A14" s="42" t="s">
        <v>58</v>
      </c>
      <c r="B14" s="42">
        <v>281</v>
      </c>
      <c r="C14" s="42">
        <v>553</v>
      </c>
      <c r="D14" s="42">
        <v>182</v>
      </c>
      <c r="E14" s="42">
        <v>742</v>
      </c>
      <c r="F14" s="42">
        <v>298</v>
      </c>
      <c r="G14" s="42">
        <v>793</v>
      </c>
      <c r="H14" s="42">
        <v>562</v>
      </c>
      <c r="I14" s="42">
        <v>379</v>
      </c>
      <c r="J14" s="42"/>
      <c r="K14" s="42"/>
      <c r="L14" s="42"/>
      <c r="M14" s="42"/>
      <c r="N14" s="42">
        <f t="shared" si="0"/>
        <v>3790</v>
      </c>
      <c r="P14" s="5"/>
    </row>
    <row r="15" s="3" customFormat="1" ht="28" customHeight="1" spans="1:17">
      <c r="A15" s="42" t="s">
        <v>59</v>
      </c>
      <c r="B15" s="42">
        <v>102</v>
      </c>
      <c r="C15" s="42">
        <v>338</v>
      </c>
      <c r="D15" s="42">
        <v>151</v>
      </c>
      <c r="E15" s="42">
        <v>401</v>
      </c>
      <c r="F15" s="42">
        <v>154</v>
      </c>
      <c r="G15" s="42">
        <v>509</v>
      </c>
      <c r="H15" s="42">
        <v>306</v>
      </c>
      <c r="I15" s="42">
        <v>150</v>
      </c>
      <c r="J15" s="42">
        <v>62</v>
      </c>
      <c r="K15" s="42">
        <v>34</v>
      </c>
      <c r="L15" s="42">
        <v>20</v>
      </c>
      <c r="M15" s="42">
        <v>9</v>
      </c>
      <c r="N15" s="42">
        <f t="shared" si="0"/>
        <v>2236</v>
      </c>
      <c r="P15" s="5"/>
    </row>
    <row r="16" s="3" customFormat="1" ht="28" customHeight="1" spans="1:17">
      <c r="A16" s="42" t="s">
        <v>60</v>
      </c>
      <c r="B16" s="42">
        <v>192</v>
      </c>
      <c r="C16" s="42">
        <v>408</v>
      </c>
      <c r="D16" s="42">
        <v>186</v>
      </c>
      <c r="E16" s="42">
        <v>477</v>
      </c>
      <c r="F16" s="42">
        <v>278</v>
      </c>
      <c r="G16" s="42">
        <v>622</v>
      </c>
      <c r="H16" s="42">
        <v>543</v>
      </c>
      <c r="I16" s="42">
        <v>352</v>
      </c>
      <c r="J16" s="42"/>
      <c r="K16" s="42"/>
      <c r="L16" s="42"/>
      <c r="M16" s="42"/>
      <c r="N16" s="42">
        <f t="shared" si="0"/>
        <v>3058</v>
      </c>
      <c r="P16" s="5"/>
    </row>
    <row r="17" s="3" customFormat="1" ht="28" customHeight="1" spans="1:17">
      <c r="A17" s="42" t="s">
        <v>61</v>
      </c>
      <c r="B17" s="42">
        <f t="shared" ref="B17:M17" si="1">SUM(B13:B16)</f>
        <v>857</v>
      </c>
      <c r="C17" s="42">
        <f t="shared" si="1"/>
        <v>1858</v>
      </c>
      <c r="D17" s="42">
        <f t="shared" si="1"/>
        <v>799</v>
      </c>
      <c r="E17" s="42">
        <f t="shared" si="1"/>
        <v>2249</v>
      </c>
      <c r="F17" s="42">
        <f t="shared" si="1"/>
        <v>1133</v>
      </c>
      <c r="G17" s="42">
        <f t="shared" si="1"/>
        <v>2746</v>
      </c>
      <c r="H17" s="42">
        <f t="shared" si="1"/>
        <v>2101</v>
      </c>
      <c r="I17" s="42">
        <f t="shared" si="1"/>
        <v>1518</v>
      </c>
      <c r="J17" s="42">
        <f t="shared" si="1"/>
        <v>129</v>
      </c>
      <c r="K17" s="42">
        <f t="shared" si="1"/>
        <v>70</v>
      </c>
      <c r="L17" s="42">
        <f t="shared" si="1"/>
        <v>42</v>
      </c>
      <c r="M17" s="42">
        <f t="shared" si="1"/>
        <v>19</v>
      </c>
      <c r="N17" s="42">
        <f t="shared" si="0"/>
        <v>13521</v>
      </c>
      <c r="P17" s="5"/>
    </row>
    <row r="18" s="3" customFormat="1" ht="28" customHeight="1" spans="1:17">
      <c r="P18" s="5"/>
    </row>
    <row r="19" s="3" customFormat="1" ht="42" customHeight="1" spans="1:17">
      <c r="A19" s="43" t="s">
        <v>62</v>
      </c>
      <c r="B19" s="43"/>
      <c r="C19" s="44" t="s">
        <v>63</v>
      </c>
      <c r="D19" s="45" t="s">
        <v>64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 t="s">
        <v>65</v>
      </c>
      <c r="Q19" s="44" t="s">
        <v>21</v>
      </c>
    </row>
    <row r="20" s="3" customFormat="1" ht="42" customHeight="1" spans="1:17">
      <c r="A20" s="43"/>
      <c r="B20" s="43"/>
      <c r="C20" s="44"/>
      <c r="D20" s="47">
        <v>6</v>
      </c>
      <c r="E20" s="47">
        <v>8</v>
      </c>
      <c r="F20" s="47">
        <v>9</v>
      </c>
      <c r="G20" s="47">
        <v>10</v>
      </c>
      <c r="H20" s="47">
        <v>11</v>
      </c>
      <c r="I20" s="47">
        <v>12</v>
      </c>
      <c r="J20" s="47">
        <v>14</v>
      </c>
      <c r="K20" s="47">
        <v>16</v>
      </c>
      <c r="L20" s="47">
        <v>18</v>
      </c>
      <c r="M20" s="47">
        <v>20</v>
      </c>
      <c r="N20" s="47">
        <v>22</v>
      </c>
      <c r="O20" s="47">
        <v>24</v>
      </c>
      <c r="P20" s="46"/>
      <c r="Q20" s="44"/>
    </row>
    <row r="21" s="3" customFormat="1" ht="72" customHeight="1" spans="1:17">
      <c r="A21" s="48" t="str">
        <f>I10</f>
        <v>JJW-PL001-MF</v>
      </c>
      <c r="B21" s="49"/>
      <c r="C21" s="46" t="s">
        <v>28</v>
      </c>
      <c r="D21" s="50">
        <f t="shared" ref="D21:O21" si="2">ROUND(B17*1.01,0)</f>
        <v>866</v>
      </c>
      <c r="E21" s="50">
        <f t="shared" si="2"/>
        <v>1877</v>
      </c>
      <c r="F21" s="50">
        <f t="shared" si="2"/>
        <v>807</v>
      </c>
      <c r="G21" s="50">
        <f t="shared" si="2"/>
        <v>2271</v>
      </c>
      <c r="H21" s="50">
        <f t="shared" si="2"/>
        <v>1144</v>
      </c>
      <c r="I21" s="50">
        <f t="shared" si="2"/>
        <v>2773</v>
      </c>
      <c r="J21" s="50">
        <f t="shared" si="2"/>
        <v>2122</v>
      </c>
      <c r="K21" s="50">
        <f t="shared" si="2"/>
        <v>1533</v>
      </c>
      <c r="L21" s="50">
        <f t="shared" si="2"/>
        <v>130</v>
      </c>
      <c r="M21" s="50">
        <f t="shared" si="2"/>
        <v>71</v>
      </c>
      <c r="N21" s="50">
        <f t="shared" si="2"/>
        <v>42</v>
      </c>
      <c r="O21" s="50">
        <f t="shared" si="2"/>
        <v>19</v>
      </c>
      <c r="P21" s="51">
        <f>SUM(D21:O21)</f>
        <v>13655</v>
      </c>
      <c r="Q21" s="52" t="s">
        <v>66</v>
      </c>
    </row>
    <row r="22" s="3" customFormat="1" ht="72" customHeight="1" spans="1:17">
      <c r="A22" s="53" t="s">
        <v>41</v>
      </c>
      <c r="B22" s="53"/>
      <c r="C22" s="46" t="s">
        <v>29</v>
      </c>
      <c r="D22" s="54">
        <v>13655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51">
        <f>SUM(D22)</f>
        <v>13655</v>
      </c>
      <c r="Q22" s="57" t="s">
        <v>67</v>
      </c>
    </row>
  </sheetData>
  <mergeCells count="19">
    <mergeCell ref="A1:C1"/>
    <mergeCell ref="D1:J1"/>
    <mergeCell ref="K1:M1"/>
    <mergeCell ref="N1:Q1"/>
    <mergeCell ref="A2:C2"/>
    <mergeCell ref="D2:Q2"/>
    <mergeCell ref="A3:C3"/>
    <mergeCell ref="D3:Q3"/>
    <mergeCell ref="A4:C4"/>
    <mergeCell ref="D4:Q4"/>
    <mergeCell ref="D19:O19"/>
    <mergeCell ref="A21:B21"/>
    <mergeCell ref="A22:B22"/>
    <mergeCell ref="D22:O22"/>
    <mergeCell ref="A8:A10"/>
    <mergeCell ref="C19:C20"/>
    <mergeCell ref="P19:P20"/>
    <mergeCell ref="Q19:Q20"/>
    <mergeCell ref="A19:B20"/>
  </mergeCells>
  <pageMargins left="0.196527777777778" right="0.196527777777778" top="0.196527777777778" bottom="0.196527777777778" header="0.511805555555556" footer="0.511805555555556"/>
  <pageSetup paperSize="9" scale="43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2026-01-23T06:24:00Z</dcterms:created>
  <dcterms:modified xsi:type="dcterms:W3CDTF">2026-01-28T07:14:26Z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93189E1DF272485BAFCF9E592A1009CB_11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