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 腰封" sheetId="1" r:id="rId1"/>
    <sheet name="Sheet2" sheetId="2" r:id="rId2"/>
  </sheets>
  <definedNames>
    <definedName name="_xlnm.Print_Area" localSheetId="0">' 腰封'!$A$1:$E$22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<sst xmlns="http://schemas.openxmlformats.org/spreadsheetml/2006/main" count="62" uniqueCount="30">
  <si>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t>辅料名称</t>
  </si>
  <si>
    <t>颜色/图片</t>
  </si>
  <si>
    <t>尺码</t>
  </si>
  <si>
    <t>大货订购数（张）</t>
  </si>
  <si>
    <t>大货样（大货样单独放一个箱子里，寄办公室）</t>
  </si>
  <si>
    <t xml:space="preserve">美国单 PP腰封 大货
size: 24" x 3.5"                                                                                               </t>
  </si>
  <si>
    <t xml:space="preserve">#376 GREEN/绿底粉星星 CSSH11539331
</t>
  </si>
  <si>
    <t>XS</t>
  </si>
  <si>
    <t>S</t>
  </si>
  <si>
    <t>M</t>
  </si>
  <si>
    <t>L</t>
  </si>
  <si>
    <t>XL</t>
  </si>
  <si>
    <t>XXL</t>
  </si>
  <si>
    <t>#944 BLUE/藏青底大花朵 CSSH11539331</t>
  </si>
  <si>
    <t>#674 PINK/粉红条纹豹子印花 CSSH11539331</t>
  </si>
  <si>
    <t>美国单
PP腰封-备用</t>
  </si>
  <si>
    <t>CSSH11539331</t>
  </si>
  <si>
    <t>——</t>
  </si>
  <si>
    <t>美国备用腰封单独放在一个箱子里面</t>
  </si>
  <si>
    <t>无开版费</t>
  </si>
  <si>
    <t>合计</t>
  </si>
  <si>
    <t>订单数</t>
  </si>
  <si>
    <t>含备次0.5%</t>
  </si>
  <si>
    <t>样品</t>
  </si>
  <si>
    <t>订购数</t>
  </si>
  <si>
    <t>美国单</t>
  </si>
  <si>
    <t xml:space="preserve">#376 GREEN/绿底粉星星
</t>
  </si>
  <si>
    <t>#944 BLUE/藏青底大花朵</t>
  </si>
  <si>
    <t>#674 PINK/粉红条纹豹子印花</t>
  </si>
  <si>
    <t>美国单备用腰封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</si>
</sst>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5"/>
      <color indexed="8"/>
      <name val="Arial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" fillId="0" borderId="0"/>
    <xf numFmtId="0" fontId="3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/>
    <xf numFmtId="0" fontId="33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 wrapText="1"/>
    </xf>
    <xf numFmtId="3" fontId="7" fillId="4" borderId="0" xfId="0" applyNumberFormat="1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7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144145</xdr:colOff>
      <xdr:row>19</xdr:row>
      <xdr:rowOff>186055</xdr:rowOff>
    </xdr:from>
    <xdr:to>
      <xdr:col>1</xdr:col>
      <xdr:colOff>2500630</xdr:colOff>
      <xdr:row>19</xdr:row>
      <xdr:rowOff>741680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7412355"/>
          <a:ext cx="235648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906780</xdr:colOff>
      <xdr:row>1</xdr:row>
      <xdr:rowOff>196215</xdr:rowOff>
    </xdr:from>
    <xdr:to>
      <xdr:col>1</xdr:col>
      <xdr:colOff>1957705</xdr:colOff>
      <xdr:row>6</xdr:row>
      <xdr:rowOff>287020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13635" y="793115"/>
          <a:ext cx="1050925" cy="193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868045</xdr:colOff>
      <xdr:row>7</xdr:row>
      <xdr:rowOff>131445</xdr:rowOff>
    </xdr:from>
    <xdr:to>
      <xdr:col>1</xdr:col>
      <xdr:colOff>1977390</xdr:colOff>
      <xdr:row>12</xdr:row>
      <xdr:rowOff>283210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4900" y="2938145"/>
          <a:ext cx="1109345" cy="199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914400</xdr:colOff>
      <xdr:row>13</xdr:row>
      <xdr:rowOff>220345</xdr:rowOff>
    </xdr:from>
    <xdr:to>
      <xdr:col>1</xdr:col>
      <xdr:colOff>1971040</xdr:colOff>
      <xdr:row>18</xdr:row>
      <xdr:rowOff>266700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21255" y="5236845"/>
          <a:ext cx="1056640" cy="1887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22</xdr:row>
      <xdr:rowOff>143510</xdr:rowOff>
    </xdr:from>
    <xdr:to>
      <xdr:col>6</xdr:col>
      <xdr:colOff>295910</xdr:colOff>
      <xdr:row>29</xdr:row>
      <xdr:rowOff>3175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4753610"/>
          <a:ext cx="4080510" cy="1326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="70" zoomScaleNormal="100" workbookViewId="0">
      <selection activeCell="K19" sqref="K19"/>
    </sheetView>
  </sheetViews>
  <sheetFormatPr defaultColWidth="9" defaultRowHeight="14"/>
  <cols>
    <col min="1" max="1" width="21.5727272727273" customWidth="1"/>
    <col min="2" max="2" width="38.9545454545455" customWidth="1"/>
    <col min="3" max="3" width="13.5272727272727" customWidth="1"/>
    <col min="4" max="4" width="14.8818181818182" customWidth="1"/>
    <col min="5" max="5" width="15.8181818181818" customWidth="1"/>
  </cols>
  <sheetData>
    <row r="1" ht="47" customHeight="1" spans="1:9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</row>
    <row r="2" ht="29" customHeight="1" spans="1:9">
      <c r="A2" s="23" t="s">
        <v>5</v>
      </c>
      <c r="B2" s="24" t="s">
        <v>6</v>
      </c>
      <c r="C2" s="25" t="s">
        <v>7</v>
      </c>
      <c r="D2" s="26">
        <f>Sheet2!H2</f>
        <v>3850</v>
      </c>
      <c r="E2" s="27">
        <v>50</v>
      </c>
    </row>
    <row r="3" customFormat="1" ht="29" customHeight="1" spans="1:9">
      <c r="A3" s="23"/>
      <c r="B3" s="24"/>
      <c r="C3" s="25" t="s">
        <v>8</v>
      </c>
      <c r="D3" s="26">
        <f>Sheet2!H3</f>
        <v>57900</v>
      </c>
      <c r="E3" s="27">
        <v>100</v>
      </c>
    </row>
    <row r="4" customFormat="1" ht="29" customHeight="1" spans="1:9">
      <c r="A4" s="23"/>
      <c r="B4" s="28"/>
      <c r="C4" s="25" t="s">
        <v>9</v>
      </c>
      <c r="D4" s="26">
        <f>Sheet2!H4</f>
        <v>74850</v>
      </c>
      <c r="E4" s="29">
        <v>50</v>
      </c>
    </row>
    <row r="5" customFormat="1" ht="29" customHeight="1" spans="1:9">
      <c r="A5" s="23"/>
      <c r="B5" s="28"/>
      <c r="C5" s="25" t="s">
        <v>10</v>
      </c>
      <c r="D5" s="26">
        <f>Sheet2!H5</f>
        <v>58450</v>
      </c>
      <c r="E5" s="29">
        <v>50</v>
      </c>
    </row>
    <row r="6" customFormat="1" ht="29" customHeight="1" spans="1:9">
      <c r="A6" s="23"/>
      <c r="B6" s="28"/>
      <c r="C6" s="25" t="s">
        <v>11</v>
      </c>
      <c r="D6" s="26">
        <f>Sheet2!H6</f>
        <v>38850</v>
      </c>
      <c r="E6" s="29">
        <v>50</v>
      </c>
    </row>
    <row r="7" customFormat="1" ht="29" customHeight="1" spans="1:9">
      <c r="A7" s="23"/>
      <c r="B7" s="28"/>
      <c r="C7" s="25" t="s">
        <v>12</v>
      </c>
      <c r="D7" s="26">
        <f>Sheet2!H7</f>
        <v>16950</v>
      </c>
      <c r="E7" s="29">
        <v>50</v>
      </c>
    </row>
    <row r="8" customFormat="1" ht="29" customHeight="1" spans="1:9">
      <c r="A8" s="23"/>
      <c r="B8" s="24" t="s">
        <v>13</v>
      </c>
      <c r="C8" s="25" t="s">
        <v>7</v>
      </c>
      <c r="D8" s="26">
        <f>Sheet2!H8</f>
        <v>3700</v>
      </c>
      <c r="E8" s="27">
        <v>50</v>
      </c>
    </row>
    <row r="9" customFormat="1" ht="29" customHeight="1" spans="1:9">
      <c r="A9" s="23"/>
      <c r="B9" s="24"/>
      <c r="C9" s="25" t="s">
        <v>8</v>
      </c>
      <c r="D9" s="26">
        <f>Sheet2!H9</f>
        <v>57600</v>
      </c>
      <c r="E9" s="27">
        <v>100</v>
      </c>
    </row>
    <row r="10" customFormat="1" ht="29" customHeight="1" spans="1:9">
      <c r="A10" s="23"/>
      <c r="B10" s="28"/>
      <c r="C10" s="25" t="s">
        <v>9</v>
      </c>
      <c r="D10" s="26">
        <f>Sheet2!H10</f>
        <v>61350</v>
      </c>
      <c r="E10" s="29">
        <v>50</v>
      </c>
    </row>
    <row r="11" customFormat="1" ht="29" customHeight="1" spans="1:9">
      <c r="A11" s="23"/>
      <c r="B11" s="28"/>
      <c r="C11" s="25" t="s">
        <v>10</v>
      </c>
      <c r="D11" s="26">
        <f>Sheet2!H11</f>
        <v>58050</v>
      </c>
      <c r="E11" s="29">
        <v>50</v>
      </c>
    </row>
    <row r="12" customFormat="1" ht="29" customHeight="1" spans="1:9">
      <c r="A12" s="23"/>
      <c r="B12" s="24"/>
      <c r="C12" s="25" t="s">
        <v>11</v>
      </c>
      <c r="D12" s="26">
        <f>Sheet2!H12</f>
        <v>38600</v>
      </c>
      <c r="E12" s="29">
        <v>50</v>
      </c>
    </row>
    <row r="13" customFormat="1" ht="29" customHeight="1" spans="1:9">
      <c r="A13" s="23"/>
      <c r="B13" s="28"/>
      <c r="C13" s="25" t="s">
        <v>12</v>
      </c>
      <c r="D13" s="26">
        <f>Sheet2!H13</f>
        <v>16750</v>
      </c>
      <c r="E13" s="29">
        <v>50</v>
      </c>
    </row>
    <row r="14" customFormat="1" ht="29" customHeight="1" spans="1:9">
      <c r="A14" s="23"/>
      <c r="B14" s="30" t="s">
        <v>14</v>
      </c>
      <c r="C14" s="25" t="s">
        <v>7</v>
      </c>
      <c r="D14" s="26">
        <f>Sheet2!H14</f>
        <v>3850</v>
      </c>
      <c r="E14" s="27">
        <v>50</v>
      </c>
      <c r="F14" s="31"/>
      <c r="G14" s="32"/>
      <c r="H14" s="31"/>
      <c r="I14" s="31"/>
    </row>
    <row r="15" customFormat="1" ht="29" customHeight="1" spans="1:9">
      <c r="A15" s="23"/>
      <c r="B15" s="33"/>
      <c r="C15" s="25" t="s">
        <v>8</v>
      </c>
      <c r="D15" s="26">
        <f>Sheet2!H15</f>
        <v>57900</v>
      </c>
      <c r="E15" s="27">
        <v>100</v>
      </c>
      <c r="F15" s="31"/>
      <c r="G15" s="32"/>
      <c r="H15" s="31"/>
      <c r="I15" s="31"/>
    </row>
    <row r="16" customFormat="1" ht="29" customHeight="1" spans="1:9">
      <c r="A16" s="23"/>
      <c r="B16" s="28"/>
      <c r="C16" s="25" t="s">
        <v>9</v>
      </c>
      <c r="D16" s="26">
        <f>Sheet2!H16</f>
        <v>77600</v>
      </c>
      <c r="E16" s="29">
        <v>50</v>
      </c>
    </row>
    <row r="17" customFormat="1" ht="29" customHeight="1" spans="1:9">
      <c r="A17" s="23"/>
      <c r="B17" s="28"/>
      <c r="C17" s="25" t="s">
        <v>10</v>
      </c>
      <c r="D17" s="26">
        <f>Sheet2!H17</f>
        <v>58450</v>
      </c>
      <c r="E17" s="29">
        <v>50</v>
      </c>
    </row>
    <row r="18" customFormat="1" ht="29" customHeight="1" spans="1:9">
      <c r="A18" s="23"/>
      <c r="B18" s="33"/>
      <c r="C18" s="25" t="s">
        <v>11</v>
      </c>
      <c r="D18" s="26">
        <f>Sheet2!H18</f>
        <v>38850</v>
      </c>
      <c r="E18" s="29">
        <v>50</v>
      </c>
      <c r="F18" s="31"/>
      <c r="G18" s="32"/>
      <c r="H18" s="31"/>
      <c r="I18" s="31"/>
    </row>
    <row r="19" customFormat="1" ht="29" customHeight="1" spans="1:9">
      <c r="A19" s="23"/>
      <c r="B19" s="33"/>
      <c r="C19" s="25" t="s">
        <v>12</v>
      </c>
      <c r="D19" s="26">
        <f>Sheet2!H19</f>
        <v>16950</v>
      </c>
      <c r="E19" s="29">
        <v>50</v>
      </c>
      <c r="F19" s="31"/>
      <c r="G19" s="32"/>
      <c r="H19" s="31"/>
      <c r="I19" s="31"/>
    </row>
    <row r="20" customFormat="1" ht="69" customHeight="1" spans="1:9">
      <c r="A20" s="23" t="s">
        <v>15</v>
      </c>
      <c r="B20" s="34" t="s">
        <v>16</v>
      </c>
      <c r="C20" s="22" t="s">
        <v>17</v>
      </c>
      <c r="D20" s="26">
        <f>Sheet2!G22</f>
        <v>2210</v>
      </c>
      <c r="E20" s="35" t="s">
        <v>18</v>
      </c>
      <c r="F20" s="31"/>
      <c r="G20" s="32"/>
      <c r="H20" s="31"/>
      <c r="I20" s="31"/>
    </row>
    <row r="21" ht="18" customHeight="1" spans="1:9">
      <c r="A21" s="36" t="s">
        <v>19</v>
      </c>
      <c r="B21" s="37"/>
      <c r="C21" s="37"/>
      <c r="D21" s="37"/>
      <c r="E21" s="38"/>
      <c r="F21" s="39"/>
      <c r="G21" s="40"/>
      <c r="H21" s="39"/>
      <c r="I21" s="39"/>
    </row>
    <row r="22" ht="18" customHeight="1" spans="1:9">
      <c r="A22" s="41" t="s">
        <v>20</v>
      </c>
      <c r="B22" s="41"/>
      <c r="C22" s="41"/>
      <c r="D22" s="21">
        <f>SUM(D2:D20)</f>
        <v>742710</v>
      </c>
      <c r="E22" s="42"/>
    </row>
    <row r="23" ht="14.5" spans="1:9">
      <c r="A23" s="43"/>
      <c r="B23" s="43"/>
      <c r="C23" s="43"/>
      <c r="D23" s="43"/>
      <c r="E23" s="43"/>
    </row>
    <row r="24" ht="14.5" spans="1:9">
      <c r="A24" s="44"/>
      <c r="B24" s="44"/>
      <c r="C24" s="44"/>
      <c r="D24" s="44"/>
      <c r="E24" s="45"/>
    </row>
    <row r="25" ht="14.5" spans="1:9">
      <c r="A25" s="44"/>
      <c r="B25" s="44"/>
      <c r="C25" s="44"/>
      <c r="D25" s="44"/>
      <c r="E25" s="45"/>
    </row>
    <row r="26" ht="16.5" spans="1:9">
      <c r="A26" s="46"/>
      <c r="B26" s="46"/>
      <c r="C26" s="46"/>
      <c r="D26" s="46"/>
      <c r="E26" s="47"/>
    </row>
  </sheetData>
  <mergeCells count="5">
    <mergeCell ref="B21:D21"/>
    <mergeCell ref="A2:A19"/>
    <mergeCell ref="B2:B7"/>
    <mergeCell ref="B8:B13"/>
    <mergeCell ref="B14:B19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view="pageBreakPreview" zoomScaleNormal="115" workbookViewId="0">
      <selection activeCell="H14" sqref="H14"/>
    </sheetView>
  </sheetViews>
  <sheetFormatPr defaultColWidth="8.72727272727273" defaultRowHeight="16.5"/>
  <cols>
    <col min="1" max="1" width="10.3636363636364" style="1" customWidth="1"/>
    <col min="2" max="2" width="11.7272727272727" style="2" customWidth="1"/>
    <col min="3" max="3" width="8.81818181818182" style="1"/>
    <col min="4" max="4" width="11.2727272727273" style="1"/>
    <col min="5" max="5" width="11.9090909090909" style="1" customWidth="1"/>
    <col min="6" max="7" width="11.2727272727273" style="1"/>
    <col min="8" max="8" width="10.5181818181818" style="1" customWidth="1"/>
    <col min="9" max="9" width="12.6363636363636" style="1"/>
    <col min="10" max="10" width="9.66363636363636" style="1"/>
    <col min="11" max="11" width="11.6363636363636" style="1" customWidth="1"/>
    <col min="12" max="12" width="10.7272727272727" style="1" customWidth="1"/>
    <col min="13" max="15" width="8.81818181818182" style="1"/>
    <col min="16" max="16" width="10.9090909090909" style="1" customWidth="1"/>
    <col min="17" max="17" width="10.6363636363636" style="1" customWidth="1"/>
    <col min="18" max="16384" width="8.72727272727273" style="1"/>
  </cols>
  <sheetData>
    <row r="1" s="1" customFormat="1" spans="1:12">
      <c r="B1" s="2"/>
      <c r="D1" s="1" t="s">
        <v>21</v>
      </c>
      <c r="E1" s="1" t="s">
        <v>22</v>
      </c>
      <c r="F1" s="1" t="s">
        <v>23</v>
      </c>
      <c r="H1" s="3" t="s">
        <v>24</v>
      </c>
    </row>
    <row r="2" s="1" customFormat="1" spans="1:12">
      <c r="A2" s="4" t="s">
        <v>25</v>
      </c>
      <c r="B2" s="5" t="s">
        <v>26</v>
      </c>
      <c r="C2" s="6" t="s">
        <v>7</v>
      </c>
      <c r="D2" s="7">
        <v>3744</v>
      </c>
      <c r="E2" s="8">
        <f>D2*1.005</f>
        <v>3762.72</v>
      </c>
      <c r="F2" s="8">
        <v>50</v>
      </c>
      <c r="G2" s="7">
        <f>E2+F2</f>
        <v>3812.72</v>
      </c>
      <c r="H2" s="9">
        <v>3850</v>
      </c>
      <c r="I2" s="1">
        <f>H2-G2</f>
        <v>37.2800000000002</v>
      </c>
    </row>
    <row r="3" s="1" customFormat="1" spans="1:12">
      <c r="A3" s="4"/>
      <c r="B3" s="10"/>
      <c r="C3" s="6" t="s">
        <v>8</v>
      </c>
      <c r="D3" s="7">
        <v>57472</v>
      </c>
      <c r="E3" s="8">
        <f t="shared" ref="E2:E6" si="0">D3*1.005</f>
        <v>57759.36</v>
      </c>
      <c r="F3" s="8">
        <v>100</v>
      </c>
      <c r="G3" s="7">
        <f t="shared" ref="G2:G6" si="1">E3+F3</f>
        <v>57859.36</v>
      </c>
      <c r="H3" s="9">
        <v>57900</v>
      </c>
      <c r="I3" s="1">
        <f t="shared" ref="I3:I19" si="2">H3-G3</f>
        <v>40.6400000000067</v>
      </c>
    </row>
    <row r="4" s="1" customFormat="1" spans="1:12">
      <c r="A4" s="4"/>
      <c r="B4" s="10"/>
      <c r="C4" s="6" t="s">
        <v>9</v>
      </c>
      <c r="D4" s="7">
        <v>74392</v>
      </c>
      <c r="E4" s="8">
        <f t="shared" si="0"/>
        <v>74763.96</v>
      </c>
      <c r="F4" s="8">
        <v>50</v>
      </c>
      <c r="G4" s="7">
        <f t="shared" si="1"/>
        <v>74813.96</v>
      </c>
      <c r="H4" s="9">
        <v>74850</v>
      </c>
      <c r="I4" s="1">
        <f t="shared" si="2"/>
        <v>36.0400000000081</v>
      </c>
    </row>
    <row r="5" s="1" customFormat="1" spans="1:12">
      <c r="A5" s="4"/>
      <c r="B5" s="10"/>
      <c r="C5" s="6" t="s">
        <v>10</v>
      </c>
      <c r="D5" s="7">
        <v>58072</v>
      </c>
      <c r="E5" s="8">
        <f t="shared" si="0"/>
        <v>58362.36</v>
      </c>
      <c r="F5" s="8">
        <v>50</v>
      </c>
      <c r="G5" s="7">
        <f t="shared" si="1"/>
        <v>58412.36</v>
      </c>
      <c r="H5" s="9">
        <v>58450</v>
      </c>
      <c r="I5" s="1">
        <f t="shared" si="2"/>
        <v>37.6400000000067</v>
      </c>
    </row>
    <row r="6" s="1" customFormat="1" spans="1:12">
      <c r="A6" s="4"/>
      <c r="B6" s="10"/>
      <c r="C6" s="6" t="s">
        <v>11</v>
      </c>
      <c r="D6" s="7">
        <v>38568</v>
      </c>
      <c r="E6" s="8">
        <f t="shared" si="0"/>
        <v>38760.84</v>
      </c>
      <c r="F6" s="8">
        <v>50</v>
      </c>
      <c r="G6" s="7">
        <f t="shared" si="1"/>
        <v>38810.84</v>
      </c>
      <c r="H6" s="9">
        <v>38850</v>
      </c>
      <c r="I6" s="1">
        <f t="shared" si="2"/>
        <v>39.1600000000035</v>
      </c>
    </row>
    <row r="7" s="1" customFormat="1" spans="1:12">
      <c r="A7" s="4"/>
      <c r="B7" s="10"/>
      <c r="C7" s="6" t="s">
        <v>12</v>
      </c>
      <c r="D7" s="7">
        <v>16780</v>
      </c>
      <c r="E7" s="8">
        <f t="shared" ref="E7:E11" si="3">D7*1.005</f>
        <v>16863.9</v>
      </c>
      <c r="F7" s="8">
        <v>50</v>
      </c>
      <c r="G7" s="7">
        <f t="shared" ref="G7:G11" si="4">E7+F7</f>
        <v>16913.9</v>
      </c>
      <c r="H7" s="9">
        <v>16950</v>
      </c>
      <c r="I7" s="1">
        <f t="shared" si="2"/>
        <v>36.1000000000022</v>
      </c>
    </row>
    <row r="8" s="1" customFormat="1" spans="1:12">
      <c r="A8" s="4"/>
      <c r="B8" s="5" t="s">
        <v>27</v>
      </c>
      <c r="C8" s="6" t="s">
        <v>7</v>
      </c>
      <c r="D8" s="11">
        <v>3604</v>
      </c>
      <c r="E8" s="8">
        <f t="shared" si="3"/>
        <v>3622.02</v>
      </c>
      <c r="F8" s="8">
        <v>50</v>
      </c>
      <c r="G8" s="7">
        <f t="shared" si="4"/>
        <v>3672.02</v>
      </c>
      <c r="H8" s="9">
        <v>3700</v>
      </c>
      <c r="I8" s="1">
        <f t="shared" si="2"/>
        <v>27.9800000000005</v>
      </c>
    </row>
    <row r="9" s="1" customFormat="1" spans="1:12">
      <c r="A9" s="4"/>
      <c r="B9" s="10"/>
      <c r="C9" s="6" t="s">
        <v>8</v>
      </c>
      <c r="D9" s="12">
        <v>57192</v>
      </c>
      <c r="E9" s="8">
        <f t="shared" si="3"/>
        <v>57477.96</v>
      </c>
      <c r="F9" s="8">
        <v>100</v>
      </c>
      <c r="G9" s="7">
        <f t="shared" si="4"/>
        <v>57577.96</v>
      </c>
      <c r="H9" s="9">
        <v>57600</v>
      </c>
      <c r="I9" s="1">
        <f t="shared" si="2"/>
        <v>22.0400000000081</v>
      </c>
      <c r="K9" s="13"/>
    </row>
    <row r="10" s="1" customFormat="1" spans="1:12">
      <c r="A10" s="4"/>
      <c r="B10" s="10"/>
      <c r="C10" s="6" t="s">
        <v>9</v>
      </c>
      <c r="D10" s="7">
        <v>60976</v>
      </c>
      <c r="E10" s="8">
        <f t="shared" si="3"/>
        <v>61280.88</v>
      </c>
      <c r="F10" s="8">
        <v>50</v>
      </c>
      <c r="G10" s="7">
        <f t="shared" si="4"/>
        <v>61330.88</v>
      </c>
      <c r="H10" s="9">
        <v>61350</v>
      </c>
      <c r="I10" s="1">
        <f t="shared" si="2"/>
        <v>19.1200000000099</v>
      </c>
    </row>
    <row r="11" s="1" customFormat="1" spans="1:12">
      <c r="A11" s="4"/>
      <c r="B11" s="10"/>
      <c r="C11" s="6" t="s">
        <v>10</v>
      </c>
      <c r="D11" s="7">
        <v>57692</v>
      </c>
      <c r="E11" s="8">
        <f t="shared" si="3"/>
        <v>57980.46</v>
      </c>
      <c r="F11" s="8">
        <v>50</v>
      </c>
      <c r="G11" s="7">
        <f t="shared" si="4"/>
        <v>58030.46</v>
      </c>
      <c r="H11" s="9">
        <v>58050</v>
      </c>
      <c r="I11" s="1">
        <f t="shared" si="2"/>
        <v>19.5400000000081</v>
      </c>
    </row>
    <row r="12" s="1" customFormat="1" spans="1:12">
      <c r="A12" s="4"/>
      <c r="B12" s="10"/>
      <c r="C12" s="6" t="s">
        <v>11</v>
      </c>
      <c r="D12" s="7">
        <v>38348</v>
      </c>
      <c r="E12" s="8">
        <f t="shared" ref="E12:E19" si="5">D12*1.005</f>
        <v>38539.74</v>
      </c>
      <c r="F12" s="8">
        <v>50</v>
      </c>
      <c r="G12" s="7">
        <f t="shared" ref="G12:G19" si="6">E12+F12</f>
        <v>38589.74</v>
      </c>
      <c r="H12" s="9">
        <v>38600</v>
      </c>
      <c r="I12" s="1">
        <f t="shared" si="2"/>
        <v>10.260000000002</v>
      </c>
    </row>
    <row r="13" s="1" customFormat="1" spans="1:12">
      <c r="A13" s="4"/>
      <c r="B13" s="10"/>
      <c r="C13" s="6" t="s">
        <v>12</v>
      </c>
      <c r="D13" s="7">
        <v>16600</v>
      </c>
      <c r="E13" s="8">
        <f t="shared" si="5"/>
        <v>16683</v>
      </c>
      <c r="F13" s="8">
        <v>50</v>
      </c>
      <c r="G13" s="7">
        <f t="shared" si="6"/>
        <v>16733</v>
      </c>
      <c r="H13" s="9">
        <v>16750</v>
      </c>
      <c r="I13" s="1">
        <f t="shared" si="2"/>
        <v>17</v>
      </c>
    </row>
    <row r="14" s="1" customFormat="1" spans="1:12">
      <c r="A14" s="4"/>
      <c r="B14" s="4" t="s">
        <v>28</v>
      </c>
      <c r="C14" s="6" t="s">
        <v>7</v>
      </c>
      <c r="D14" s="11">
        <v>3744</v>
      </c>
      <c r="E14" s="8">
        <f t="shared" si="5"/>
        <v>3762.72</v>
      </c>
      <c r="F14" s="8">
        <v>50</v>
      </c>
      <c r="G14" s="7">
        <f t="shared" si="6"/>
        <v>3812.72</v>
      </c>
      <c r="H14" s="9">
        <v>3850</v>
      </c>
      <c r="I14" s="1">
        <f t="shared" si="2"/>
        <v>37.2800000000002</v>
      </c>
      <c r="K14" s="14"/>
      <c r="L14" s="15"/>
    </row>
    <row r="15" s="1" customFormat="1" spans="1:12">
      <c r="A15" s="4"/>
      <c r="B15" s="4"/>
      <c r="C15" s="6" t="s">
        <v>8</v>
      </c>
      <c r="D15" s="12">
        <v>57472</v>
      </c>
      <c r="E15" s="8">
        <f t="shared" si="5"/>
        <v>57759.36</v>
      </c>
      <c r="F15" s="8">
        <v>100</v>
      </c>
      <c r="G15" s="7">
        <f t="shared" si="6"/>
        <v>57859.36</v>
      </c>
      <c r="H15" s="9">
        <v>57900</v>
      </c>
      <c r="I15" s="1">
        <f t="shared" si="2"/>
        <v>40.6400000000067</v>
      </c>
      <c r="K15" s="14"/>
      <c r="L15" s="15"/>
    </row>
    <row r="16" s="1" customFormat="1" spans="1:12">
      <c r="A16" s="4"/>
      <c r="B16" s="10"/>
      <c r="C16" s="6" t="s">
        <v>9</v>
      </c>
      <c r="D16" s="12">
        <v>77156</v>
      </c>
      <c r="E16" s="8">
        <f t="shared" si="5"/>
        <v>77541.78</v>
      </c>
      <c r="F16" s="8">
        <v>50</v>
      </c>
      <c r="G16" s="7">
        <f t="shared" si="6"/>
        <v>77591.78</v>
      </c>
      <c r="H16" s="9">
        <v>77600</v>
      </c>
      <c r="I16" s="1">
        <f t="shared" si="2"/>
        <v>8.22000000000116</v>
      </c>
      <c r="K16" s="13"/>
    </row>
    <row r="17" s="1" customFormat="1" spans="1:18">
      <c r="A17" s="4"/>
      <c r="B17" s="10"/>
      <c r="C17" s="6" t="s">
        <v>10</v>
      </c>
      <c r="D17" s="7">
        <v>58072</v>
      </c>
      <c r="E17" s="8">
        <f t="shared" si="5"/>
        <v>58362.36</v>
      </c>
      <c r="F17" s="8">
        <v>50</v>
      </c>
      <c r="G17" s="7">
        <f t="shared" si="6"/>
        <v>58412.36</v>
      </c>
      <c r="H17" s="9">
        <v>58450</v>
      </c>
      <c r="I17" s="1">
        <f t="shared" si="2"/>
        <v>37.6400000000067</v>
      </c>
    </row>
    <row r="18" s="1" customFormat="1" spans="1:18">
      <c r="A18" s="4"/>
      <c r="B18" s="4"/>
      <c r="C18" s="6" t="s">
        <v>11</v>
      </c>
      <c r="D18" s="7">
        <v>38568</v>
      </c>
      <c r="E18" s="8">
        <f t="shared" si="5"/>
        <v>38760.84</v>
      </c>
      <c r="F18" s="8">
        <v>50</v>
      </c>
      <c r="G18" s="7">
        <f t="shared" si="6"/>
        <v>38810.84</v>
      </c>
      <c r="H18" s="9">
        <v>38850</v>
      </c>
      <c r="I18" s="1">
        <f t="shared" si="2"/>
        <v>39.1600000000035</v>
      </c>
      <c r="K18" s="14"/>
      <c r="L18" s="15"/>
    </row>
    <row r="19" s="1" customFormat="1" spans="1:18">
      <c r="A19" s="4"/>
      <c r="B19" s="4"/>
      <c r="C19" s="6" t="s">
        <v>12</v>
      </c>
      <c r="D19" s="7">
        <v>16780</v>
      </c>
      <c r="E19" s="8">
        <f t="shared" si="5"/>
        <v>16863.9</v>
      </c>
      <c r="F19" s="8">
        <v>50</v>
      </c>
      <c r="G19" s="7">
        <f t="shared" si="6"/>
        <v>16913.9</v>
      </c>
      <c r="H19" s="9">
        <v>16950</v>
      </c>
      <c r="I19" s="1">
        <f t="shared" si="2"/>
        <v>36.1000000000022</v>
      </c>
      <c r="K19" s="14"/>
      <c r="L19" s="15"/>
    </row>
    <row r="20" spans="1:18">
      <c r="E20" s="16"/>
      <c r="F20" s="17"/>
      <c r="I20" s="15"/>
      <c r="J20" s="15"/>
      <c r="K20" s="14"/>
      <c r="L20" s="15"/>
      <c r="O20" s="18"/>
      <c r="P20" s="18"/>
      <c r="Q20" s="15"/>
      <c r="R20" s="18"/>
    </row>
    <row r="21" spans="1:18">
      <c r="A21" s="7"/>
      <c r="B21" s="4"/>
      <c r="C21" s="19"/>
      <c r="D21" s="20">
        <v>0.003</v>
      </c>
      <c r="E21" s="7" t="s">
        <v>23</v>
      </c>
      <c r="F21" s="7"/>
      <c r="G21" s="7" t="s">
        <v>24</v>
      </c>
    </row>
    <row r="22" spans="1:18">
      <c r="A22" s="7" t="s">
        <v>29</v>
      </c>
      <c r="B22" s="7"/>
      <c r="C22" s="7">
        <f>SUM(D2:D19)</f>
        <v>735232</v>
      </c>
      <c r="D22" s="7">
        <f>C22*0.003</f>
        <v>2205.696</v>
      </c>
      <c r="E22" s="7">
        <v>0</v>
      </c>
      <c r="F22" s="7">
        <f>D22+E22</f>
        <v>2205.696</v>
      </c>
      <c r="G22" s="7">
        <v>2210</v>
      </c>
    </row>
  </sheetData>
  <mergeCells count="5">
    <mergeCell ref="A22:B22"/>
    <mergeCell ref="A2:A19"/>
    <mergeCell ref="B2:B7"/>
    <mergeCell ref="B8:B13"/>
    <mergeCell ref="B14:B19"/>
  </mergeCell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腰封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2016-11-03T06:29:00Z</dcterms:created>
  <cp:lastPrinted>2019-04-02T06:44:00Z</cp:lastPrinted>
  <dcterms:modified xsi:type="dcterms:W3CDTF">2026-02-04T08:12:30Z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2B739FDBCC3148F8877241385FEBE9A9_13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