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  <sheet name="Sheet2" sheetId="3" r:id="rId2"/>
    <sheet name="Sheet1" sheetId="2" r:id="rId3"/>
  </sheets>
  <definedNames>
    <definedName name="_xlnm._FilterDatabase" localSheetId="0" hidden="1">'1'!$A$3:$Z$23</definedName>
    <definedName name="_xlnm.Print_Area" localSheetId="0">'1'!$A$1:$AA$22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<sst xmlns="http://schemas.openxmlformats.org/spreadsheetml/2006/main" count="108" uniqueCount="53">
  <si>
    <t>G8481A8款预装箱单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</si>
  <si>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</si>
  <si>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</si>
  <si>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</si>
  <si>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</si>
  <si>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</si>
  <si>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</si>
  <si>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</si>
  <si>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</si>
  <si>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</si>
  <si>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</si>
  <si>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</si>
  <si>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</si>
  <si>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</si>
  <si>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</si>
  <si>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</si>
  <si>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单件重量</t>
  </si>
  <si>
    <t>配比重量</t>
  </si>
  <si>
    <t>每箱毛重</t>
  </si>
  <si>
    <t>每箱净重</t>
  </si>
  <si>
    <t>7/8Y</t>
  </si>
  <si>
    <t>8/9Y</t>
  </si>
  <si>
    <t>9/10Y</t>
  </si>
  <si>
    <t>11/12Y</t>
  </si>
  <si>
    <t>13/14Y</t>
  </si>
  <si>
    <t>交期</t>
  </si>
  <si>
    <t>空箱重量</t>
  </si>
  <si>
    <t>G8481A8</t>
  </si>
  <si>
    <t>KAZAKHSTAN</t>
  </si>
  <si>
    <t>WT34 - WHITE</t>
  </si>
  <si>
    <t>_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</si>
  <si>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</si>
  <si>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</si>
  <si>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</si>
  <si>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</si>
  <si>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</si>
  <si>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</si>
  <si>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</si>
  <si>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</si>
  <si>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</si>
  <si>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</t>
  </si>
  <si>
    <t>ALBANIA</t>
  </si>
  <si>
    <t>MOLDOVA</t>
  </si>
  <si>
    <t>SOUTH IRAQ</t>
  </si>
  <si>
    <t>MONTENEGRO</t>
  </si>
  <si>
    <t>60*40*30</t>
  </si>
  <si>
    <t>60*40*20</t>
  </si>
  <si>
    <t>60*40*10</t>
  </si>
  <si>
    <t>求和项:总件数</t>
  </si>
  <si>
    <t>Order Number</t>
  </si>
  <si>
    <t>求和项:Total Open Quantity</t>
  </si>
  <si>
    <t>总计</t>
  </si>
  <si>
    <t>1778020
1778032
1778023
1778027
1778027
1778028
1778028
1778022
1778033
1778031
1778021
1778024
1778025
1778034
1778030
1778026
1778026
1778029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</si>
</sst>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176" fontId="1" fillId="0" borderId="3" xfId="0" applyNumberFormat="1" applyFont="1" applyBorder="1" applyAlignment="1">
      <alignment horizontal="center" vertical="top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114300</xdr:colOff>
      <xdr:row>0</xdr:row>
      <xdr:rowOff>134620</xdr:rowOff>
    </xdr:from>
    <xdr:to>
      <xdr:col>14</xdr:col>
      <xdr:colOff>457200</xdr:colOff>
      <xdr:row>22</xdr:row>
      <xdr:rowOff>10795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31335" y="134620"/>
          <a:ext cx="5372100" cy="378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0.9275462963" refreshedBy="admin" recordCount="18">
  <cacheSource type="worksheet">
    <worksheetSource ref="A1:B19" sheet="Sheet1"/>
  </cacheSource>
  <cacheFields count="2">
    <cacheField name="订单号" numFmtId="0">
      <sharedItems containsSemiMixedTypes="0" containsString="0" containsNumber="1" containsInteger="1" minValue="0" maxValue="1778034" count="15">
        <n v="1778020"/>
        <n v="1778032"/>
        <n v="1778023"/>
        <n v="1778027"/>
        <n v="1778028"/>
        <n v="1778022"/>
        <n v="1778033"/>
        <n v="1778031"/>
        <n v="1778021"/>
        <n v="1778024"/>
        <n v="1778025"/>
        <n v="1778034"/>
        <n v="1778030"/>
        <n v="1778026"/>
        <n v="1778029"/>
      </sharedItems>
    </cacheField>
    <cacheField name="总件数" numFmtId="0">
      <sharedItems containsSemiMixedTypes="0" containsString="0" containsNumber="1" containsInteger="1" minValue="0" maxValue="80" count="6">
        <n v="56"/>
        <n v="8"/>
        <n v="80"/>
        <n v="48"/>
        <n v="40"/>
        <n v="2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</r>
  <r>
    <x v="1"/>
    <x v="1"/>
  </r>
  <r>
    <x v="2"/>
    <x v="1"/>
  </r>
  <r>
    <x v="3"/>
    <x v="2"/>
  </r>
  <r>
    <x v="3"/>
    <x v="3"/>
  </r>
  <r>
    <x v="4"/>
    <x v="2"/>
  </r>
  <r>
    <x v="4"/>
    <x v="4"/>
  </r>
  <r>
    <x v="5"/>
    <x v="1"/>
  </r>
  <r>
    <x v="6"/>
    <x v="1"/>
  </r>
  <r>
    <x v="7"/>
    <x v="1"/>
  </r>
  <r>
    <x v="8"/>
    <x v="1"/>
  </r>
  <r>
    <x v="9"/>
    <x v="1"/>
  </r>
  <r>
    <x v="10"/>
    <x v="1"/>
  </r>
  <r>
    <x v="11"/>
    <x v="1"/>
  </r>
  <r>
    <x v="12"/>
    <x v="1"/>
  </r>
  <r>
    <x v="13"/>
    <x v="2"/>
  </r>
  <r>
    <x v="13"/>
    <x v="5"/>
  </r>
  <r>
    <x v="1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9" firstHeaderRow="1" firstDataRow="1" firstDataCol="1"/>
  <pivotFields count="2">
    <pivotField axis="axisRow" compact="0" showAll="0">
      <items count="16">
        <item x="0"/>
        <item x="8"/>
        <item x="5"/>
        <item x="2"/>
        <item x="9"/>
        <item x="10"/>
        <item x="13"/>
        <item x="3"/>
        <item x="4"/>
        <item x="14"/>
        <item x="12"/>
        <item x="7"/>
        <item x="1"/>
        <item x="6"/>
        <item x="11"/>
        <item t="default"/>
      </items>
    </pivotField>
    <pivotField dataField="1" compact="0" showAll="0">
      <items count="7">
        <item x="1"/>
        <item x="5"/>
        <item x="4"/>
        <item x="3"/>
        <item x="0"/>
        <item x="2"/>
        <item t="default"/>
      </items>
    </pivotField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总件数" fld="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7"/>
  <sheetViews>
    <sheetView tabSelected="1" view="pageBreakPreview" zoomScaleNormal="90" workbookViewId="0">
      <pane ySplit="3" topLeftCell="A4" activePane="bottomLeft" state="frozen"/>
      <selection/>
      <selection pane="bottomLeft" activeCell="N4" sqref="N4:N21"/>
    </sheetView>
  </sheetViews>
  <sheetFormatPr defaultColWidth="7.87272727272727" defaultRowHeight="18.95" customHeight="1"/>
  <cols>
    <col min="1" max="1" width="9.62727272727273" style="3" customWidth="1"/>
    <col min="2" max="2" width="8.5" style="3" customWidth="1"/>
    <col min="3" max="3" width="14.1272727272727" style="3" customWidth="1"/>
    <col min="4" max="4" width="16" style="3" customWidth="1"/>
    <col min="5" max="5" width="7.87272727272727" style="4" customWidth="1"/>
    <col min="6" max="8" width="5.75454545454545" style="3" customWidth="1"/>
    <col min="9" max="9" width="7.5" style="3" customWidth="1"/>
    <col min="10" max="10" width="8.37272727272727" style="3" customWidth="1"/>
    <col min="11" max="11" width="6" style="3" customWidth="1"/>
    <col min="12" max="12" width="6.25454545454545" style="5" customWidth="1"/>
    <col min="13" max="13" width="4.37272727272727" style="3" customWidth="1"/>
    <col min="14" max="14" width="11.1818181818182" style="6" customWidth="1"/>
    <col min="15" max="15" width="4.37272727272727" style="3" customWidth="1"/>
    <col min="16" max="16" width="1.5" style="7" customWidth="1"/>
    <col min="17" max="17" width="4.37272727272727" style="3" customWidth="1"/>
    <col min="18" max="18" width="5.87272727272727" style="3" customWidth="1"/>
    <col min="19" max="21" width="3.5" style="8" customWidth="1"/>
    <col min="22" max="22" width="5.87272727272727" style="3" customWidth="1"/>
    <col min="23" max="23" width="7.87272727272727" style="3" customWidth="1"/>
    <col min="24" max="24" width="7.12727272727273" style="9" customWidth="1"/>
    <col min="25" max="25" width="6.62727272727273" style="9" customWidth="1"/>
    <col min="26" max="26" width="9" style="3" customWidth="1"/>
    <col min="27" max="27" width="12.8727272727273" style="3" customWidth="1"/>
    <col min="28" max="16383" width="7.87272727272727" style="3"/>
  </cols>
  <sheetData>
    <row r="1" customHeight="1" spans="1:32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2"/>
      <c r="M1" s="10"/>
      <c r="N1" s="13"/>
      <c r="O1" s="10"/>
      <c r="P1" s="14"/>
      <c r="Q1" s="10"/>
      <c r="R1" s="10"/>
      <c r="S1" s="15"/>
      <c r="T1" s="15"/>
      <c r="U1" s="15"/>
      <c r="V1" s="10"/>
      <c r="W1" s="10"/>
      <c r="X1" s="16"/>
      <c r="Y1" s="16"/>
      <c r="Z1" s="10"/>
    </row>
    <row r="2" customHeight="1" spans="1:32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3" t="s">
        <v>6</v>
      </c>
      <c r="G2" s="13"/>
      <c r="H2" s="13"/>
      <c r="I2" s="13"/>
      <c r="J2" s="13"/>
      <c r="K2" s="19" t="s">
        <v>7</v>
      </c>
      <c r="L2" s="20" t="s">
        <v>8</v>
      </c>
      <c r="M2" s="19" t="s">
        <v>9</v>
      </c>
      <c r="N2" s="21" t="s">
        <v>10</v>
      </c>
      <c r="O2" s="22" t="s">
        <v>11</v>
      </c>
      <c r="P2" s="23"/>
      <c r="Q2" s="22" t="s">
        <v>11</v>
      </c>
      <c r="R2" s="22" t="s">
        <v>12</v>
      </c>
      <c r="S2" s="24" t="s">
        <v>13</v>
      </c>
      <c r="T2" s="24" t="s">
        <v>14</v>
      </c>
      <c r="U2" s="24" t="s">
        <v>15</v>
      </c>
      <c r="V2" s="22" t="s">
        <v>16</v>
      </c>
      <c r="W2" s="25" t="s">
        <v>17</v>
      </c>
      <c r="X2" s="26" t="s">
        <v>18</v>
      </c>
      <c r="Y2" s="26" t="s">
        <v>19</v>
      </c>
      <c r="Z2" s="10"/>
    </row>
    <row r="3" s="2" customFormat="1" ht="25.5" customHeight="1" spans="1:32">
      <c r="A3" s="27"/>
      <c r="B3" s="27"/>
      <c r="C3" s="27"/>
      <c r="D3" s="27"/>
      <c r="E3" s="28"/>
      <c r="F3" s="29" t="s">
        <v>20</v>
      </c>
      <c r="G3" s="29" t="s">
        <v>21</v>
      </c>
      <c r="H3" s="29" t="s">
        <v>22</v>
      </c>
      <c r="I3" s="29" t="s">
        <v>23</v>
      </c>
      <c r="J3" s="29" t="s">
        <v>24</v>
      </c>
      <c r="K3" s="27"/>
      <c r="L3" s="30"/>
      <c r="M3" s="27"/>
      <c r="N3" s="31"/>
      <c r="O3" s="27"/>
      <c r="P3" s="32"/>
      <c r="Q3" s="27"/>
      <c r="R3" s="27"/>
      <c r="S3" s="30"/>
      <c r="T3" s="30"/>
      <c r="U3" s="30"/>
      <c r="V3" s="33"/>
      <c r="W3" s="32" t="s">
        <v>17</v>
      </c>
      <c r="X3" s="34"/>
      <c r="Y3" s="34"/>
      <c r="Z3" s="29" t="s">
        <v>25</v>
      </c>
      <c r="AA3" s="35" t="s">
        <v>26</v>
      </c>
      <c r="AB3" s="36"/>
      <c r="AC3" s="36"/>
      <c r="AD3" s="36"/>
      <c r="AE3" s="36"/>
      <c r="AF3" s="36"/>
    </row>
    <row r="4" customHeight="1" spans="1:32">
      <c r="A4" s="10" t="s">
        <v>27</v>
      </c>
      <c r="B4" s="10">
        <v>1778020</v>
      </c>
      <c r="C4" s="10" t="s">
        <v>28</v>
      </c>
      <c r="D4" s="37" t="s">
        <v>29</v>
      </c>
      <c r="E4" s="38">
        <v>7</v>
      </c>
      <c r="F4" s="37">
        <v>1</v>
      </c>
      <c r="G4" s="37">
        <v>1</v>
      </c>
      <c r="H4" s="37">
        <v>2</v>
      </c>
      <c r="I4" s="37">
        <v>2</v>
      </c>
      <c r="J4" s="37">
        <v>2</v>
      </c>
      <c r="K4" s="39">
        <v>8</v>
      </c>
      <c r="L4" s="15">
        <v>7</v>
      </c>
      <c r="M4" s="10">
        <f>SUM(K4*L4)</f>
        <v>56</v>
      </c>
      <c r="N4" s="40">
        <v>1</v>
      </c>
      <c r="O4" s="10">
        <v>1</v>
      </c>
      <c r="P4" s="14" t="s">
        <v>30</v>
      </c>
      <c r="Q4" s="10">
        <f t="shared" ref="Q4" si="0">SUM(O4+N4-1)</f>
        <v>1</v>
      </c>
      <c r="R4" s="10">
        <v>56</v>
      </c>
      <c r="S4" s="15">
        <v>60</v>
      </c>
      <c r="T4" s="15">
        <v>40</v>
      </c>
      <c r="U4" s="15">
        <v>20</v>
      </c>
      <c r="V4" s="41">
        <v>0.1</v>
      </c>
      <c r="W4" s="10">
        <v>0.85</v>
      </c>
      <c r="X4" s="42">
        <f>Y4+AA4</f>
        <v>7.2</v>
      </c>
      <c r="Y4" s="42">
        <f>W4*L4</f>
        <v>5.95</v>
      </c>
      <c r="Z4" s="43"/>
      <c r="AA4" s="3">
        <v>1.25</v>
      </c>
      <c r="AB4" s="36"/>
      <c r="AC4" s="36"/>
      <c r="AD4" s="36"/>
      <c r="AE4" s="36"/>
      <c r="AF4" s="36"/>
    </row>
    <row r="5" customHeight="1" spans="1:32">
      <c r="A5" s="10" t="s">
        <v>27</v>
      </c>
      <c r="B5" s="10">
        <v>1778032</v>
      </c>
      <c r="C5" s="10" t="s">
        <v>31</v>
      </c>
      <c r="D5" s="37" t="s">
        <v>29</v>
      </c>
      <c r="E5" s="38">
        <v>1</v>
      </c>
      <c r="F5" s="37">
        <v>1</v>
      </c>
      <c r="G5" s="37">
        <v>1</v>
      </c>
      <c r="H5" s="37">
        <v>2</v>
      </c>
      <c r="I5" s="37">
        <v>2</v>
      </c>
      <c r="J5" s="37">
        <v>2</v>
      </c>
      <c r="K5" s="39">
        <v>8</v>
      </c>
      <c r="L5" s="15">
        <v>1</v>
      </c>
      <c r="M5" s="10">
        <f t="shared" ref="M5" si="1">SUM(K5*L5)</f>
        <v>8</v>
      </c>
      <c r="N5" s="40">
        <v>1</v>
      </c>
      <c r="O5" s="10">
        <v>1</v>
      </c>
      <c r="P5" s="14" t="s">
        <v>30</v>
      </c>
      <c r="Q5" s="10">
        <f t="shared" ref="Q5:Q10" si="2">SUM(O5+N5-1)</f>
        <v>1</v>
      </c>
      <c r="R5" s="10">
        <f t="shared" ref="R5" si="3">SUM(M5*N5)</f>
        <v>8</v>
      </c>
      <c r="S5" s="15">
        <v>60</v>
      </c>
      <c r="T5" s="15">
        <v>40</v>
      </c>
      <c r="U5" s="15">
        <v>10</v>
      </c>
      <c r="V5" s="41">
        <v>0.1</v>
      </c>
      <c r="W5" s="10">
        <v>0.85</v>
      </c>
      <c r="X5" s="42">
        <f t="shared" ref="X4:X11" si="4">Y5+AA5</f>
        <v>2.1</v>
      </c>
      <c r="Y5" s="42">
        <f t="shared" ref="Y4:Y9" si="5">W5*L5</f>
        <v>0.85</v>
      </c>
      <c r="Z5" s="43"/>
      <c r="AA5" s="3">
        <v>1.25</v>
      </c>
      <c r="AB5" s="36"/>
      <c r="AC5" s="36"/>
      <c r="AD5" s="36"/>
      <c r="AE5" s="36"/>
      <c r="AF5" s="36"/>
    </row>
    <row r="6" customHeight="1" spans="1:32">
      <c r="A6" s="10" t="s">
        <v>27</v>
      </c>
      <c r="B6" s="10">
        <v>1778023</v>
      </c>
      <c r="C6" s="10" t="s">
        <v>32</v>
      </c>
      <c r="D6" s="37" t="s">
        <v>29</v>
      </c>
      <c r="E6" s="38">
        <v>1</v>
      </c>
      <c r="F6" s="37">
        <v>1</v>
      </c>
      <c r="G6" s="37">
        <v>1</v>
      </c>
      <c r="H6" s="37">
        <v>2</v>
      </c>
      <c r="I6" s="37">
        <v>2</v>
      </c>
      <c r="J6" s="37">
        <v>2</v>
      </c>
      <c r="K6" s="39">
        <v>8</v>
      </c>
      <c r="L6" s="15">
        <v>1</v>
      </c>
      <c r="M6" s="10">
        <f t="shared" ref="M6:M9" si="6">SUM(K6*L6)</f>
        <v>8</v>
      </c>
      <c r="N6" s="40">
        <v>1</v>
      </c>
      <c r="O6" s="10">
        <v>1</v>
      </c>
      <c r="P6" s="14" t="s">
        <v>30</v>
      </c>
      <c r="Q6" s="10">
        <f t="shared" si="2"/>
        <v>1</v>
      </c>
      <c r="R6" s="10">
        <f t="shared" ref="R6:R9" si="7">SUM(M6*N6)</f>
        <v>8</v>
      </c>
      <c r="S6" s="15">
        <v>60</v>
      </c>
      <c r="T6" s="15">
        <v>40</v>
      </c>
      <c r="U6" s="15">
        <v>10</v>
      </c>
      <c r="V6" s="41">
        <v>0.1</v>
      </c>
      <c r="W6" s="10">
        <v>0.85</v>
      </c>
      <c r="X6" s="42">
        <f t="shared" si="4"/>
        <v>2</v>
      </c>
      <c r="Y6" s="42">
        <f t="shared" si="5"/>
        <v>0.85</v>
      </c>
      <c r="Z6" s="43"/>
      <c r="AA6" s="3">
        <v>1.15</v>
      </c>
      <c r="AB6" s="36"/>
      <c r="AC6" s="36"/>
      <c r="AD6" s="36"/>
      <c r="AE6" s="36"/>
      <c r="AF6" s="36"/>
    </row>
    <row r="7" customHeight="1" spans="1:32">
      <c r="A7" s="10" t="s">
        <v>27</v>
      </c>
      <c r="B7" s="10">
        <v>1778027</v>
      </c>
      <c r="C7" s="10" t="s">
        <v>33</v>
      </c>
      <c r="D7" s="37" t="s">
        <v>29</v>
      </c>
      <c r="E7" s="44">
        <v>16</v>
      </c>
      <c r="F7" s="37">
        <v>1</v>
      </c>
      <c r="G7" s="37">
        <v>1</v>
      </c>
      <c r="H7" s="37">
        <v>2</v>
      </c>
      <c r="I7" s="37">
        <v>2</v>
      </c>
      <c r="J7" s="37">
        <v>2</v>
      </c>
      <c r="K7" s="39">
        <v>8</v>
      </c>
      <c r="L7" s="15">
        <v>10</v>
      </c>
      <c r="M7" s="10">
        <f t="shared" si="6"/>
        <v>80</v>
      </c>
      <c r="N7" s="40">
        <v>1</v>
      </c>
      <c r="O7" s="10">
        <v>1</v>
      </c>
      <c r="P7" s="14" t="s">
        <v>30</v>
      </c>
      <c r="Q7" s="10">
        <v>1</v>
      </c>
      <c r="R7" s="10">
        <f t="shared" si="7"/>
        <v>80</v>
      </c>
      <c r="S7" s="15">
        <v>60</v>
      </c>
      <c r="T7" s="15">
        <v>40</v>
      </c>
      <c r="U7" s="15">
        <v>30</v>
      </c>
      <c r="V7" s="41">
        <v>0.1</v>
      </c>
      <c r="W7" s="10">
        <v>0.85</v>
      </c>
      <c r="X7" s="42">
        <f t="shared" si="4"/>
        <v>9.75</v>
      </c>
      <c r="Y7" s="42">
        <f t="shared" si="5"/>
        <v>8.5</v>
      </c>
      <c r="Z7" s="43"/>
      <c r="AA7" s="3">
        <v>1.25</v>
      </c>
      <c r="AB7" s="36"/>
      <c r="AC7" s="36"/>
      <c r="AD7" s="36"/>
      <c r="AE7" s="36"/>
      <c r="AF7" s="36"/>
    </row>
    <row r="8" customHeight="1" spans="1:32">
      <c r="A8" s="10" t="s">
        <v>27</v>
      </c>
      <c r="B8" s="10">
        <v>1778027</v>
      </c>
      <c r="C8" s="10" t="s">
        <v>33</v>
      </c>
      <c r="D8" s="37" t="s">
        <v>29</v>
      </c>
      <c r="E8" s="45"/>
      <c r="F8" s="37">
        <v>1</v>
      </c>
      <c r="G8" s="37">
        <v>1</v>
      </c>
      <c r="H8" s="37">
        <v>2</v>
      </c>
      <c r="I8" s="37">
        <v>2</v>
      </c>
      <c r="J8" s="37">
        <v>2</v>
      </c>
      <c r="K8" s="39">
        <v>8</v>
      </c>
      <c r="L8" s="15">
        <v>6</v>
      </c>
      <c r="M8" s="10">
        <f t="shared" si="6"/>
        <v>48</v>
      </c>
      <c r="N8" s="40">
        <v>1</v>
      </c>
      <c r="O8" s="10">
        <v>2</v>
      </c>
      <c r="P8" s="14" t="s">
        <v>30</v>
      </c>
      <c r="Q8" s="10">
        <f t="shared" si="2"/>
        <v>2</v>
      </c>
      <c r="R8" s="10">
        <f t="shared" si="7"/>
        <v>48</v>
      </c>
      <c r="S8" s="15">
        <v>60</v>
      </c>
      <c r="T8" s="15">
        <v>40</v>
      </c>
      <c r="U8" s="15">
        <v>20</v>
      </c>
      <c r="V8" s="41">
        <v>0.1</v>
      </c>
      <c r="W8" s="10">
        <v>0.85</v>
      </c>
      <c r="X8" s="42">
        <f t="shared" si="4"/>
        <v>5.1</v>
      </c>
      <c r="Y8" s="42">
        <f t="shared" si="5"/>
        <v>5.1</v>
      </c>
      <c r="Z8" s="43"/>
      <c r="AC8" s="36"/>
      <c r="AD8" s="36"/>
    </row>
    <row r="9" customHeight="1" spans="1:32">
      <c r="A9" s="10" t="s">
        <v>27</v>
      </c>
      <c r="B9" s="10">
        <v>1778028</v>
      </c>
      <c r="C9" s="10" t="s">
        <v>34</v>
      </c>
      <c r="D9" s="37" t="s">
        <v>29</v>
      </c>
      <c r="E9" s="4">
        <v>15</v>
      </c>
      <c r="F9" s="37">
        <v>1</v>
      </c>
      <c r="G9" s="37">
        <v>1</v>
      </c>
      <c r="H9" s="37">
        <v>2</v>
      </c>
      <c r="I9" s="37">
        <v>2</v>
      </c>
      <c r="J9" s="37">
        <v>2</v>
      </c>
      <c r="K9" s="39">
        <v>8</v>
      </c>
      <c r="L9" s="15">
        <v>10</v>
      </c>
      <c r="M9" s="10">
        <f t="shared" si="6"/>
        <v>80</v>
      </c>
      <c r="N9" s="40">
        <v>1</v>
      </c>
      <c r="O9" s="10">
        <v>1</v>
      </c>
      <c r="P9" s="14" t="s">
        <v>30</v>
      </c>
      <c r="Q9" s="10">
        <f t="shared" si="2"/>
        <v>1</v>
      </c>
      <c r="R9" s="10">
        <f t="shared" si="7"/>
        <v>80</v>
      </c>
      <c r="S9" s="15">
        <v>60</v>
      </c>
      <c r="T9" s="15">
        <v>40</v>
      </c>
      <c r="U9" s="15">
        <v>30</v>
      </c>
      <c r="V9" s="41">
        <v>0.1</v>
      </c>
      <c r="W9" s="10">
        <v>0.85</v>
      </c>
      <c r="X9" s="42">
        <f t="shared" si="4"/>
        <v>8.5</v>
      </c>
      <c r="Y9" s="42">
        <f t="shared" si="5"/>
        <v>8.5</v>
      </c>
      <c r="Z9" s="43"/>
      <c r="AC9" s="36"/>
      <c r="AD9" s="36"/>
    </row>
    <row r="10" customHeight="1" spans="1:32">
      <c r="A10" s="10" t="s">
        <v>27</v>
      </c>
      <c r="B10" s="10">
        <v>1778028</v>
      </c>
      <c r="C10" s="10" t="s">
        <v>34</v>
      </c>
      <c r="D10" s="37" t="s">
        <v>29</v>
      </c>
      <c r="F10" s="37">
        <v>1</v>
      </c>
      <c r="G10" s="37">
        <v>1</v>
      </c>
      <c r="H10" s="37">
        <v>2</v>
      </c>
      <c r="I10" s="37">
        <v>2</v>
      </c>
      <c r="J10" s="37">
        <v>2</v>
      </c>
      <c r="K10" s="39">
        <v>8</v>
      </c>
      <c r="L10" s="15">
        <v>5</v>
      </c>
      <c r="M10" s="10">
        <f t="shared" ref="M10:M15" si="8">SUM(K10*L10)</f>
        <v>40</v>
      </c>
      <c r="N10" s="40">
        <v>1</v>
      </c>
      <c r="O10" s="10">
        <v>1</v>
      </c>
      <c r="P10" s="14" t="s">
        <v>30</v>
      </c>
      <c r="Q10" s="10">
        <f t="shared" si="2"/>
        <v>1</v>
      </c>
      <c r="R10" s="10">
        <f t="shared" ref="R10:R16" si="9">SUM(M10*N10)</f>
        <v>40</v>
      </c>
      <c r="S10" s="15">
        <v>60</v>
      </c>
      <c r="T10" s="15">
        <v>40</v>
      </c>
      <c r="U10" s="15">
        <v>10</v>
      </c>
      <c r="V10" s="41">
        <v>0.1</v>
      </c>
      <c r="W10" s="10">
        <v>0.85</v>
      </c>
      <c r="X10" s="42">
        <f t="shared" si="4"/>
        <v>5.5</v>
      </c>
      <c r="Y10" s="42">
        <f t="shared" ref="Y10:Y16" si="10">W10*L10</f>
        <v>4.25</v>
      </c>
      <c r="Z10" s="43"/>
      <c r="AA10" s="3">
        <v>1.25</v>
      </c>
      <c r="AC10" s="36"/>
      <c r="AD10" s="36"/>
    </row>
    <row r="11" customHeight="1" spans="1:32">
      <c r="A11" s="10" t="s">
        <v>27</v>
      </c>
      <c r="B11" s="10">
        <v>1778022</v>
      </c>
      <c r="C11" s="10" t="s">
        <v>35</v>
      </c>
      <c r="D11" s="37" t="s">
        <v>29</v>
      </c>
      <c r="E11" s="46">
        <v>1</v>
      </c>
      <c r="F11" s="37">
        <v>1</v>
      </c>
      <c r="G11" s="37">
        <v>1</v>
      </c>
      <c r="H11" s="37">
        <v>2</v>
      </c>
      <c r="I11" s="37">
        <v>2</v>
      </c>
      <c r="J11" s="37">
        <v>2</v>
      </c>
      <c r="K11" s="39">
        <v>8</v>
      </c>
      <c r="L11" s="15">
        <v>1</v>
      </c>
      <c r="M11" s="10">
        <f t="shared" ref="M11" si="11">SUM(K11*L11)</f>
        <v>8</v>
      </c>
      <c r="N11" s="40">
        <v>1</v>
      </c>
      <c r="O11" s="10">
        <v>1</v>
      </c>
      <c r="P11" s="14" t="s">
        <v>30</v>
      </c>
      <c r="Q11" s="10">
        <f t="shared" ref="Q11:Q13" si="12">SUM(O11+N11-1)</f>
        <v>1</v>
      </c>
      <c r="R11" s="10">
        <f t="shared" ref="R11" si="13">SUM(M11*N11)</f>
        <v>8</v>
      </c>
      <c r="S11" s="15">
        <v>60</v>
      </c>
      <c r="T11" s="15">
        <v>40</v>
      </c>
      <c r="U11" s="15">
        <v>10</v>
      </c>
      <c r="V11" s="41">
        <v>0.1</v>
      </c>
      <c r="W11" s="10">
        <v>0.85</v>
      </c>
      <c r="X11" s="42">
        <f t="shared" si="4"/>
        <v>1.8</v>
      </c>
      <c r="Y11" s="42">
        <f t="shared" ref="Y11" si="14">W11*L11</f>
        <v>0.85</v>
      </c>
      <c r="Z11" s="43"/>
      <c r="AA11" s="3">
        <v>0.95</v>
      </c>
      <c r="AC11" s="36"/>
      <c r="AD11" s="36"/>
    </row>
    <row r="12" customHeight="1" spans="1:32">
      <c r="A12" s="10" t="s">
        <v>27</v>
      </c>
      <c r="B12" s="10">
        <v>1778033</v>
      </c>
      <c r="C12" s="10" t="s">
        <v>36</v>
      </c>
      <c r="D12" s="37" t="s">
        <v>29</v>
      </c>
      <c r="E12" s="4">
        <v>1</v>
      </c>
      <c r="F12" s="37">
        <v>1</v>
      </c>
      <c r="G12" s="37">
        <v>1</v>
      </c>
      <c r="H12" s="37">
        <v>2</v>
      </c>
      <c r="I12" s="37">
        <v>2</v>
      </c>
      <c r="J12" s="37">
        <v>2</v>
      </c>
      <c r="K12" s="39">
        <v>8</v>
      </c>
      <c r="L12" s="15">
        <v>1</v>
      </c>
      <c r="M12" s="10">
        <f t="shared" si="8"/>
        <v>8</v>
      </c>
      <c r="N12" s="40">
        <v>1</v>
      </c>
      <c r="O12" s="10">
        <v>1</v>
      </c>
      <c r="P12" s="14" t="s">
        <v>30</v>
      </c>
      <c r="Q12" s="10">
        <f t="shared" si="12"/>
        <v>1</v>
      </c>
      <c r="R12" s="10">
        <f t="shared" si="9"/>
        <v>8</v>
      </c>
      <c r="S12" s="15">
        <v>60</v>
      </c>
      <c r="T12" s="15">
        <v>40</v>
      </c>
      <c r="U12" s="15">
        <v>10</v>
      </c>
      <c r="V12" s="41">
        <v>0.1</v>
      </c>
      <c r="W12" s="10">
        <v>0.85</v>
      </c>
      <c r="X12" s="42">
        <v>1.8</v>
      </c>
      <c r="Y12" s="42">
        <f t="shared" si="10"/>
        <v>0.85</v>
      </c>
      <c r="Z12" s="43"/>
      <c r="AA12" s="3">
        <v>1.25</v>
      </c>
      <c r="AC12" s="36"/>
      <c r="AD12" s="36"/>
    </row>
    <row r="13" customHeight="1" spans="1:32">
      <c r="A13" s="10" t="s">
        <v>27</v>
      </c>
      <c r="B13" s="10">
        <v>1778031</v>
      </c>
      <c r="C13" s="10" t="s">
        <v>37</v>
      </c>
      <c r="D13" s="37" t="s">
        <v>29</v>
      </c>
      <c r="E13" s="46">
        <v>1</v>
      </c>
      <c r="F13" s="37">
        <v>1</v>
      </c>
      <c r="G13" s="37">
        <v>1</v>
      </c>
      <c r="H13" s="37">
        <v>2</v>
      </c>
      <c r="I13" s="37">
        <v>2</v>
      </c>
      <c r="J13" s="37">
        <v>2</v>
      </c>
      <c r="K13" s="39">
        <v>8</v>
      </c>
      <c r="L13" s="15">
        <v>1</v>
      </c>
      <c r="M13" s="10">
        <f t="shared" si="8"/>
        <v>8</v>
      </c>
      <c r="N13" s="40">
        <v>1</v>
      </c>
      <c r="O13" s="10">
        <v>1</v>
      </c>
      <c r="P13" s="14" t="s">
        <v>30</v>
      </c>
      <c r="Q13" s="10">
        <f t="shared" si="12"/>
        <v>1</v>
      </c>
      <c r="R13" s="10">
        <f t="shared" ref="R13" si="15">SUM(M13*N13)</f>
        <v>8</v>
      </c>
      <c r="S13" s="15">
        <v>60</v>
      </c>
      <c r="T13" s="15">
        <v>40</v>
      </c>
      <c r="U13" s="15">
        <v>10</v>
      </c>
      <c r="V13" s="41">
        <v>0.1</v>
      </c>
      <c r="W13" s="10">
        <v>0.85</v>
      </c>
      <c r="X13" s="42">
        <v>1.8</v>
      </c>
      <c r="Y13" s="42">
        <f t="shared" si="10"/>
        <v>0.85</v>
      </c>
      <c r="Z13" s="43"/>
      <c r="AA13" s="3">
        <v>1.15</v>
      </c>
      <c r="AC13" s="36"/>
      <c r="AD13" s="36"/>
    </row>
    <row r="14" customHeight="1" spans="1:32">
      <c r="A14" s="10" t="s">
        <v>27</v>
      </c>
      <c r="B14" s="10">
        <v>1778021</v>
      </c>
      <c r="C14" s="10" t="s">
        <v>38</v>
      </c>
      <c r="D14" s="37" t="s">
        <v>29</v>
      </c>
      <c r="E14" s="46">
        <v>1</v>
      </c>
      <c r="F14" s="37">
        <v>1</v>
      </c>
      <c r="G14" s="37">
        <v>1</v>
      </c>
      <c r="H14" s="37">
        <v>2</v>
      </c>
      <c r="I14" s="37">
        <v>2</v>
      </c>
      <c r="J14" s="37">
        <v>2</v>
      </c>
      <c r="K14" s="39">
        <v>8</v>
      </c>
      <c r="L14" s="15">
        <v>1</v>
      </c>
      <c r="M14" s="10">
        <f t="shared" ref="M14" si="16">SUM(K14*L14)</f>
        <v>8</v>
      </c>
      <c r="N14" s="40">
        <v>1</v>
      </c>
      <c r="O14" s="10">
        <v>1</v>
      </c>
      <c r="P14" s="14" t="s">
        <v>30</v>
      </c>
      <c r="Q14" s="10">
        <f t="shared" ref="Q14" si="17">SUM(O14+N14-1)</f>
        <v>1</v>
      </c>
      <c r="R14" s="10">
        <f t="shared" ref="R14" si="18">SUM(M14*N14)</f>
        <v>8</v>
      </c>
      <c r="S14" s="15">
        <v>60</v>
      </c>
      <c r="T14" s="15">
        <v>40</v>
      </c>
      <c r="U14" s="15">
        <v>10</v>
      </c>
      <c r="V14" s="41">
        <v>0.1</v>
      </c>
      <c r="W14" s="10">
        <v>0.85</v>
      </c>
      <c r="X14" s="42">
        <f>Y14+AA14</f>
        <v>1.8</v>
      </c>
      <c r="Y14" s="42">
        <f t="shared" ref="Y14" si="19">W14*L14</f>
        <v>0.85</v>
      </c>
      <c r="Z14" s="43"/>
      <c r="AA14" s="3">
        <v>0.95</v>
      </c>
      <c r="AC14" s="36"/>
      <c r="AD14" s="36"/>
    </row>
    <row r="15" customHeight="1" spans="1:32">
      <c r="A15" s="10" t="s">
        <v>27</v>
      </c>
      <c r="B15" s="10">
        <v>1778024</v>
      </c>
      <c r="C15" s="10" t="s">
        <v>39</v>
      </c>
      <c r="D15" s="37" t="s">
        <v>29</v>
      </c>
      <c r="E15" s="4">
        <v>1</v>
      </c>
      <c r="F15" s="37">
        <v>1</v>
      </c>
      <c r="G15" s="37">
        <v>1</v>
      </c>
      <c r="H15" s="37">
        <v>2</v>
      </c>
      <c r="I15" s="37">
        <v>2</v>
      </c>
      <c r="J15" s="37">
        <v>2</v>
      </c>
      <c r="K15" s="39">
        <v>8</v>
      </c>
      <c r="L15" s="15">
        <v>1</v>
      </c>
      <c r="M15" s="10">
        <f t="shared" si="8"/>
        <v>8</v>
      </c>
      <c r="N15" s="40">
        <v>1</v>
      </c>
      <c r="O15" s="10">
        <v>1</v>
      </c>
      <c r="P15" s="14" t="s">
        <v>30</v>
      </c>
      <c r="Q15" s="10">
        <f t="shared" ref="Q15:Q16" si="20">SUM(O15+N15-1)</f>
        <v>1</v>
      </c>
      <c r="R15" s="10">
        <f t="shared" si="9"/>
        <v>8</v>
      </c>
      <c r="S15" s="15">
        <v>60</v>
      </c>
      <c r="T15" s="15">
        <v>40</v>
      </c>
      <c r="U15" s="15">
        <v>10</v>
      </c>
      <c r="V15" s="41">
        <v>0.1</v>
      </c>
      <c r="W15" s="10">
        <v>0.85</v>
      </c>
      <c r="X15" s="42">
        <v>1.8</v>
      </c>
      <c r="Y15" s="42">
        <f t="shared" si="10"/>
        <v>0.85</v>
      </c>
      <c r="Z15" s="43"/>
      <c r="AA15" s="3">
        <v>1.25</v>
      </c>
      <c r="AC15" s="36"/>
      <c r="AD15" s="36"/>
    </row>
    <row r="16" customHeight="1" spans="1:32">
      <c r="A16" s="10" t="s">
        <v>27</v>
      </c>
      <c r="B16" s="10">
        <v>1778025</v>
      </c>
      <c r="C16" s="10" t="s">
        <v>40</v>
      </c>
      <c r="D16" s="37" t="s">
        <v>29</v>
      </c>
      <c r="E16" s="46">
        <v>1</v>
      </c>
      <c r="F16" s="37">
        <v>1</v>
      </c>
      <c r="G16" s="37">
        <v>1</v>
      </c>
      <c r="H16" s="37">
        <v>2</v>
      </c>
      <c r="I16" s="37">
        <v>2</v>
      </c>
      <c r="J16" s="37">
        <v>2</v>
      </c>
      <c r="K16" s="39">
        <v>8</v>
      </c>
      <c r="L16" s="15">
        <v>1</v>
      </c>
      <c r="M16" s="10">
        <f t="shared" ref="M16" si="21">SUM(K16*L16)</f>
        <v>8</v>
      </c>
      <c r="N16" s="40">
        <v>1</v>
      </c>
      <c r="O16" s="10">
        <v>1</v>
      </c>
      <c r="P16" s="14" t="s">
        <v>30</v>
      </c>
      <c r="Q16" s="10">
        <f t="shared" si="20"/>
        <v>1</v>
      </c>
      <c r="R16" s="10">
        <f t="shared" si="9"/>
        <v>8</v>
      </c>
      <c r="S16" s="15">
        <v>60</v>
      </c>
      <c r="T16" s="15">
        <v>40</v>
      </c>
      <c r="U16" s="15">
        <v>10</v>
      </c>
      <c r="V16" s="41">
        <v>0.1</v>
      </c>
      <c r="W16" s="10">
        <v>0.85</v>
      </c>
      <c r="X16" s="42">
        <f>Y16+AA16</f>
        <v>1.8</v>
      </c>
      <c r="Y16" s="42">
        <f t="shared" si="10"/>
        <v>0.85</v>
      </c>
      <c r="Z16" s="43"/>
      <c r="AA16" s="3">
        <v>0.95</v>
      </c>
      <c r="AC16" s="36"/>
      <c r="AD16" s="36"/>
    </row>
    <row r="17" customHeight="1" spans="1:26">
      <c r="A17" s="10" t="s">
        <v>27</v>
      </c>
      <c r="B17" s="10">
        <v>1778034</v>
      </c>
      <c r="C17" s="10" t="s">
        <v>41</v>
      </c>
      <c r="D17" s="37" t="s">
        <v>29</v>
      </c>
      <c r="E17" s="46">
        <v>1</v>
      </c>
      <c r="F17" s="37">
        <v>1</v>
      </c>
      <c r="G17" s="37">
        <v>1</v>
      </c>
      <c r="H17" s="37">
        <v>2</v>
      </c>
      <c r="I17" s="37">
        <v>2</v>
      </c>
      <c r="J17" s="37">
        <v>2</v>
      </c>
      <c r="K17" s="39">
        <v>8</v>
      </c>
      <c r="L17" s="15">
        <v>1</v>
      </c>
      <c r="M17" s="10">
        <f t="shared" ref="M17:M21" si="22">SUM(K17*L17)</f>
        <v>8</v>
      </c>
      <c r="N17" s="40">
        <v>1</v>
      </c>
      <c r="O17" s="10">
        <v>1</v>
      </c>
      <c r="P17" s="14"/>
      <c r="Q17" s="10">
        <f t="shared" ref="Q17:Q21" si="23">SUM(O17+N17-1)</f>
        <v>1</v>
      </c>
      <c r="R17" s="10">
        <f t="shared" ref="R17:R21" si="24">SUM(M17*N17)</f>
        <v>8</v>
      </c>
      <c r="S17" s="15">
        <v>60</v>
      </c>
      <c r="T17" s="15">
        <v>40</v>
      </c>
      <c r="U17" s="15">
        <v>10</v>
      </c>
      <c r="V17" s="41">
        <v>0.1</v>
      </c>
      <c r="W17" s="10">
        <v>0.85</v>
      </c>
      <c r="X17" s="42">
        <v>1.8</v>
      </c>
      <c r="Y17" s="42">
        <v>0.85</v>
      </c>
      <c r="Z17" s="43"/>
    </row>
    <row r="18" customHeight="1" spans="1:26">
      <c r="A18" s="10" t="s">
        <v>27</v>
      </c>
      <c r="B18" s="10">
        <v>1778030</v>
      </c>
      <c r="C18" s="10" t="s">
        <v>42</v>
      </c>
      <c r="D18" s="37" t="s">
        <v>29</v>
      </c>
      <c r="E18" s="46">
        <v>1</v>
      </c>
      <c r="F18" s="37">
        <v>1</v>
      </c>
      <c r="G18" s="37">
        <v>1</v>
      </c>
      <c r="H18" s="37">
        <v>2</v>
      </c>
      <c r="I18" s="37">
        <v>2</v>
      </c>
      <c r="J18" s="37">
        <v>2</v>
      </c>
      <c r="K18" s="39">
        <v>8</v>
      </c>
      <c r="L18" s="15">
        <v>1</v>
      </c>
      <c r="M18" s="10">
        <f t="shared" si="22"/>
        <v>8</v>
      </c>
      <c r="N18" s="40">
        <v>1</v>
      </c>
      <c r="O18" s="10">
        <v>1</v>
      </c>
      <c r="P18" s="14"/>
      <c r="Q18" s="10">
        <f t="shared" si="23"/>
        <v>1</v>
      </c>
      <c r="R18" s="10">
        <f t="shared" si="24"/>
        <v>8</v>
      </c>
      <c r="S18" s="15">
        <v>60</v>
      </c>
      <c r="T18" s="15">
        <v>40</v>
      </c>
      <c r="U18" s="15">
        <v>10</v>
      </c>
      <c r="V18" s="41">
        <v>0.1</v>
      </c>
      <c r="W18" s="10">
        <v>0.85</v>
      </c>
      <c r="X18" s="42">
        <v>1.8</v>
      </c>
      <c r="Y18" s="42">
        <v>0.85</v>
      </c>
      <c r="Z18" s="43"/>
    </row>
    <row r="19" customHeight="1" spans="1:26">
      <c r="A19" s="10" t="s">
        <v>27</v>
      </c>
      <c r="B19" s="3">
        <v>1778026</v>
      </c>
      <c r="C19" s="10" t="s">
        <v>43</v>
      </c>
      <c r="D19" s="37" t="s">
        <v>29</v>
      </c>
      <c r="E19" s="44">
        <v>13</v>
      </c>
      <c r="F19" s="37">
        <v>1</v>
      </c>
      <c r="G19" s="37">
        <v>1</v>
      </c>
      <c r="H19" s="37">
        <v>2</v>
      </c>
      <c r="I19" s="37">
        <v>2</v>
      </c>
      <c r="J19" s="37">
        <v>2</v>
      </c>
      <c r="K19" s="39">
        <v>8</v>
      </c>
      <c r="L19" s="15">
        <v>10</v>
      </c>
      <c r="M19" s="10">
        <f t="shared" si="22"/>
        <v>80</v>
      </c>
      <c r="N19" s="40">
        <v>1</v>
      </c>
      <c r="O19" s="10">
        <v>1</v>
      </c>
      <c r="P19" s="14"/>
      <c r="Q19" s="10">
        <f t="shared" si="23"/>
        <v>1</v>
      </c>
      <c r="R19" s="10">
        <f t="shared" si="24"/>
        <v>80</v>
      </c>
      <c r="S19" s="15">
        <v>60</v>
      </c>
      <c r="T19" s="15">
        <v>40</v>
      </c>
      <c r="U19" s="15">
        <v>30</v>
      </c>
      <c r="V19" s="41">
        <v>0.1</v>
      </c>
      <c r="W19" s="10">
        <v>0.85</v>
      </c>
      <c r="X19" s="42">
        <v>1.8</v>
      </c>
      <c r="Y19" s="42">
        <v>0.85</v>
      </c>
      <c r="Z19" s="43"/>
    </row>
    <row r="20" customHeight="1" spans="1:26">
      <c r="A20" s="10" t="s">
        <v>27</v>
      </c>
      <c r="B20" s="3">
        <v>1778026</v>
      </c>
      <c r="C20" s="10" t="s">
        <v>43</v>
      </c>
      <c r="D20" s="37" t="s">
        <v>29</v>
      </c>
      <c r="E20" s="45"/>
      <c r="F20" s="37">
        <v>1</v>
      </c>
      <c r="G20" s="37">
        <v>1</v>
      </c>
      <c r="H20" s="37">
        <v>2</v>
      </c>
      <c r="I20" s="37">
        <v>2</v>
      </c>
      <c r="J20" s="37">
        <v>2</v>
      </c>
      <c r="K20" s="39">
        <v>8</v>
      </c>
      <c r="L20" s="15">
        <v>3</v>
      </c>
      <c r="M20" s="10">
        <f t="shared" si="22"/>
        <v>24</v>
      </c>
      <c r="N20" s="40">
        <v>1</v>
      </c>
      <c r="O20" s="10">
        <v>1</v>
      </c>
      <c r="P20" s="14"/>
      <c r="Q20" s="10">
        <f t="shared" si="23"/>
        <v>1</v>
      </c>
      <c r="R20" s="10">
        <f t="shared" si="24"/>
        <v>24</v>
      </c>
      <c r="S20" s="15">
        <v>60</v>
      </c>
      <c r="T20" s="15">
        <v>40</v>
      </c>
      <c r="U20" s="15">
        <v>10</v>
      </c>
      <c r="V20" s="41">
        <v>0.1</v>
      </c>
      <c r="W20" s="10">
        <v>0.85</v>
      </c>
      <c r="X20" s="42">
        <v>1.8</v>
      </c>
      <c r="Y20" s="42">
        <v>0.85</v>
      </c>
      <c r="Z20" s="43"/>
    </row>
    <row r="21" customHeight="1" spans="1:26">
      <c r="A21" s="10" t="s">
        <v>27</v>
      </c>
      <c r="B21" s="3">
        <v>1778029</v>
      </c>
      <c r="C21" s="10" t="s">
        <v>44</v>
      </c>
      <c r="D21" s="37" t="s">
        <v>29</v>
      </c>
      <c r="E21" s="46">
        <v>1</v>
      </c>
      <c r="F21" s="37">
        <v>1</v>
      </c>
      <c r="G21" s="37">
        <v>1</v>
      </c>
      <c r="H21" s="37">
        <v>2</v>
      </c>
      <c r="I21" s="37">
        <v>2</v>
      </c>
      <c r="J21" s="37">
        <v>2</v>
      </c>
      <c r="K21" s="39">
        <v>8</v>
      </c>
      <c r="L21" s="15">
        <v>1</v>
      </c>
      <c r="M21" s="10">
        <f t="shared" si="22"/>
        <v>8</v>
      </c>
      <c r="N21" s="40">
        <v>1</v>
      </c>
      <c r="O21" s="10">
        <v>1</v>
      </c>
      <c r="P21" s="14"/>
      <c r="Q21" s="10">
        <f t="shared" si="23"/>
        <v>1</v>
      </c>
      <c r="R21" s="10">
        <f t="shared" si="24"/>
        <v>8</v>
      </c>
      <c r="S21" s="15">
        <v>60</v>
      </c>
      <c r="T21" s="15">
        <v>40</v>
      </c>
      <c r="U21" s="15">
        <v>10</v>
      </c>
      <c r="V21" s="41">
        <v>0.1</v>
      </c>
      <c r="W21" s="10">
        <v>0.85</v>
      </c>
      <c r="X21" s="42">
        <v>1.8</v>
      </c>
      <c r="Y21" s="42">
        <v>0.85</v>
      </c>
      <c r="Z21" s="43"/>
    </row>
    <row r="22" customHeight="1" spans="1:26">
      <c r="A22" s="10"/>
      <c r="B22" s="10"/>
      <c r="C22" s="10"/>
      <c r="D22" s="37"/>
      <c r="E22" s="46"/>
      <c r="F22" s="37"/>
      <c r="G22" s="37"/>
      <c r="H22" s="37"/>
      <c r="I22" s="37"/>
      <c r="J22" s="37"/>
      <c r="K22" s="39"/>
      <c r="L22" s="15"/>
      <c r="M22" s="10"/>
      <c r="N22" s="13">
        <f>SUM(N4:N21)</f>
        <v>18</v>
      </c>
      <c r="O22" s="10"/>
      <c r="P22" s="14"/>
      <c r="Q22" s="10"/>
      <c r="R22" s="10"/>
      <c r="S22" s="15"/>
      <c r="T22" s="15"/>
      <c r="U22" s="15"/>
      <c r="V22" s="41"/>
      <c r="W22" s="10"/>
      <c r="X22" s="42"/>
      <c r="Y22" s="42"/>
      <c r="Z22" s="43"/>
    </row>
    <row r="23" customHeight="1" spans="1:26">
      <c r="R23" s="3">
        <f>SUM(R4:R22)</f>
        <v>496</v>
      </c>
    </row>
    <row r="25" customHeight="1" spans="1:26">
      <c r="S25" s="47" t="s">
        <v>45</v>
      </c>
      <c r="T25" s="47"/>
      <c r="U25" s="47"/>
      <c r="V25" s="48"/>
    </row>
    <row r="26" customHeight="1" spans="1:26">
      <c r="S26" s="47" t="s">
        <v>46</v>
      </c>
      <c r="T26" s="47"/>
      <c r="U26" s="47"/>
      <c r="V26" s="48"/>
    </row>
    <row r="27" customHeight="1" spans="1:26">
      <c r="S27" s="47" t="s">
        <v>47</v>
      </c>
      <c r="T27" s="47"/>
      <c r="U27" s="47"/>
      <c r="V27" s="48"/>
    </row>
  </sheetData>
  <autoFilter xmlns:etc="http://www.wps.cn/officeDocument/2017/etCustomData" ref="A3:Z23" etc:filterBottomFollowUsedRange="0">
    <extLst/>
  </autoFilter>
  <mergeCells count="27">
    <mergeCell ref="A1:Y1"/>
    <mergeCell ref="F2:J2"/>
    <mergeCell ref="S25:V25"/>
    <mergeCell ref="S26:V26"/>
    <mergeCell ref="S27:V27"/>
    <mergeCell ref="A2:A3"/>
    <mergeCell ref="B2:B3"/>
    <mergeCell ref="C2:C3"/>
    <mergeCell ref="D2:D3"/>
    <mergeCell ref="E2:E3"/>
    <mergeCell ref="E7:E8"/>
    <mergeCell ref="E9:E10"/>
    <mergeCell ref="E19:E20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X3"/>
    <mergeCell ref="Y2:Y3"/>
  </mergeCells>
  <pageMargins left="0.393055555555556" right="0.196527777777778" top="0.409027777777778" bottom="0.2125" header="0.5" footer="0.5"/>
  <pageSetup paperSize="9" scale="4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19"/>
  <sheetViews>
    <sheetView workbookViewId="0">
      <selection activeCell="D4" sqref="D4"/>
    </sheetView>
  </sheetViews>
  <sheetFormatPr defaultColWidth="9" defaultRowHeight="14" outlineLevelCol="4"/>
  <cols>
    <col min="1" max="1" width="9.37272727272727"/>
    <col min="2" max="2" width="15"/>
  </cols>
  <sheetData>
    <row r="3" spans="1:5">
      <c r="A3" t="s">
        <v>2</v>
      </c>
      <c r="B3" t="s">
        <v>48</v>
      </c>
      <c r="D3" t="s">
        <v>49</v>
      </c>
      <c r="E3" t="s">
        <v>50</v>
      </c>
    </row>
    <row r="4" spans="1:5">
      <c r="A4">
        <v>1778020</v>
      </c>
      <c r="B4">
        <v>56</v>
      </c>
      <c r="D4">
        <v>1778020</v>
      </c>
      <c r="E4">
        <v>56</v>
      </c>
    </row>
    <row r="5" spans="1:5">
      <c r="A5">
        <v>1778021</v>
      </c>
      <c r="B5">
        <v>8</v>
      </c>
      <c r="D5">
        <v>1778021</v>
      </c>
      <c r="E5">
        <v>8</v>
      </c>
    </row>
    <row r="6" spans="1:5">
      <c r="A6">
        <v>1778022</v>
      </c>
      <c r="B6">
        <v>8</v>
      </c>
      <c r="D6">
        <v>1778022</v>
      </c>
      <c r="E6">
        <v>8</v>
      </c>
    </row>
    <row r="7" spans="1:5">
      <c r="A7">
        <v>1778023</v>
      </c>
      <c r="B7">
        <v>8</v>
      </c>
      <c r="D7">
        <v>1778023</v>
      </c>
      <c r="E7">
        <v>8</v>
      </c>
    </row>
    <row r="8" spans="1:5">
      <c r="A8">
        <v>1778024</v>
      </c>
      <c r="B8">
        <v>8</v>
      </c>
      <c r="D8">
        <v>1778024</v>
      </c>
      <c r="E8">
        <v>8</v>
      </c>
    </row>
    <row r="9" spans="1:5">
      <c r="A9">
        <v>1778025</v>
      </c>
      <c r="B9">
        <v>8</v>
      </c>
      <c r="D9">
        <v>1778025</v>
      </c>
      <c r="E9">
        <v>8</v>
      </c>
    </row>
    <row r="10" spans="1:5">
      <c r="A10">
        <v>1778026</v>
      </c>
      <c r="B10">
        <v>104</v>
      </c>
      <c r="D10">
        <v>1778026</v>
      </c>
      <c r="E10">
        <v>104</v>
      </c>
    </row>
    <row r="11" spans="1:5">
      <c r="A11">
        <v>1778027</v>
      </c>
      <c r="B11">
        <v>128</v>
      </c>
      <c r="D11">
        <v>1778027</v>
      </c>
      <c r="E11">
        <v>128</v>
      </c>
    </row>
    <row r="12" spans="1:5">
      <c r="A12">
        <v>1778028</v>
      </c>
      <c r="B12">
        <v>120</v>
      </c>
      <c r="D12">
        <v>1778028</v>
      </c>
      <c r="E12">
        <v>120</v>
      </c>
    </row>
    <row r="13" spans="1:5">
      <c r="A13">
        <v>1778029</v>
      </c>
      <c r="B13">
        <v>8</v>
      </c>
      <c r="D13">
        <v>1778029</v>
      </c>
      <c r="E13">
        <v>8</v>
      </c>
    </row>
    <row r="14" spans="1:5">
      <c r="A14">
        <v>1778030</v>
      </c>
      <c r="B14">
        <v>8</v>
      </c>
      <c r="D14">
        <v>1778030</v>
      </c>
      <c r="E14">
        <v>8</v>
      </c>
    </row>
    <row r="15" spans="1:5">
      <c r="A15">
        <v>1778031</v>
      </c>
      <c r="B15">
        <v>8</v>
      </c>
      <c r="D15">
        <v>1778031</v>
      </c>
      <c r="E15">
        <v>8</v>
      </c>
    </row>
    <row r="16" spans="1:5">
      <c r="A16">
        <v>1778032</v>
      </c>
      <c r="B16">
        <v>8</v>
      </c>
      <c r="D16">
        <v>1778032</v>
      </c>
      <c r="E16">
        <v>8</v>
      </c>
    </row>
    <row r="17" spans="1:5">
      <c r="A17">
        <v>1778033</v>
      </c>
      <c r="B17">
        <v>8</v>
      </c>
      <c r="D17">
        <v>1778033</v>
      </c>
      <c r="E17">
        <v>8</v>
      </c>
    </row>
    <row r="18" spans="1:5">
      <c r="A18">
        <v>1778034</v>
      </c>
      <c r="B18">
        <v>8</v>
      </c>
      <c r="D18">
        <v>1778034</v>
      </c>
      <c r="E18">
        <v>8</v>
      </c>
    </row>
    <row r="19" spans="1:5">
      <c r="A19" t="s">
        <v>51</v>
      </c>
      <c r="B19">
        <v>496</v>
      </c>
      <c r="D19" t="s">
        <v>51</v>
      </c>
      <c r="E19">
        <v>496</v>
      </c>
    </row>
  </sheetData>
  <pageMargins left="0.75" right="0.75" top="1" bottom="1" header="0.5" footer="0.5"/>
  <headerFooter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19" sqref="B2:B19"/>
    </sheetView>
  </sheetViews>
  <sheetFormatPr defaultColWidth="9" defaultRowHeight="14" outlineLevelCol="1"/>
  <sheetData>
    <row r="1" spans="1:2">
      <c r="A1" t="s">
        <v>2</v>
      </c>
      <c r="B1" t="s">
        <v>12</v>
      </c>
    </row>
    <row r="2" spans="1:2">
      <c r="A2" s="1" t="s">
        <v>52</v>
      </c>
      <c r="B2">
        <v>56</v>
      </c>
    </row>
    <row r="3" spans="1:2">
      <c r="B3">
        <v>8</v>
      </c>
    </row>
    <row r="4" spans="1:2">
      <c r="B4">
        <v>8</v>
      </c>
    </row>
    <row r="5" spans="1:2">
      <c r="B5">
        <v>80</v>
      </c>
    </row>
    <row r="6" spans="1:2">
      <c r="B6">
        <v>48</v>
      </c>
    </row>
    <row r="7" spans="1:2">
      <c r="B7">
        <v>80</v>
      </c>
    </row>
    <row r="8" spans="1:2">
      <c r="B8">
        <v>40</v>
      </c>
    </row>
    <row r="9" spans="1:2">
      <c r="B9">
        <v>8</v>
      </c>
    </row>
    <row r="10" spans="1:2">
      <c r="B10">
        <v>8</v>
      </c>
    </row>
    <row r="11" spans="1:2">
      <c r="B11">
        <v>8</v>
      </c>
    </row>
    <row r="12" spans="1:2">
      <c r="B12">
        <v>8</v>
      </c>
    </row>
    <row r="13" spans="1:2">
      <c r="B13">
        <v>8</v>
      </c>
    </row>
    <row r="14" spans="1:2">
      <c r="B14">
        <v>8</v>
      </c>
    </row>
    <row r="15" spans="1:2">
      <c r="B15">
        <v>8</v>
      </c>
    </row>
    <row r="16" spans="1:2">
      <c r="B16">
        <v>8</v>
      </c>
    </row>
    <row r="17" spans="2:2">
      <c r="B17">
        <v>80</v>
      </c>
    </row>
    <row r="18" spans="2:2">
      <c r="B18">
        <v>24</v>
      </c>
    </row>
    <row r="19" spans="2:2">
      <c r="B19">
        <v>8</v>
      </c>
    </row>
  </sheetData>
  <mergeCells count="1">
    <mergeCell ref="A2:A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2026-03-04T02:20:07Z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6D2FBA5EB1E4436597146D9AB73EF247_13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