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1" sheetId="1" r:id="rId1"/>
    <sheet name="包装物料" sheetId="22" r:id="rId2"/>
  </sheets>
  <definedNames>
    <definedName name="_xlnm._FilterDatabase" localSheetId="0" hidden="1">'1'!$A$3:$Z$24</definedName>
    <definedName name="_xlnm.Print_Area" localSheetId="0">'1'!$A$1:$AA$26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<sst xmlns="http://schemas.openxmlformats.org/spreadsheetml/2006/main" count="135" uniqueCount="54">
  <si>
    <t>H0602AX款装箱单（预装）</t>
  </si>
  <si>
    <t>款号</t>
  </si>
  <si>
    <t>订单号</t>
  </si>
  <si>
    <t>目的地</t>
  </si>
  <si>
    <t>颜色</t>
  </si>
  <si>
    <t>配比总数</t>
  </si>
  <si>
    <t>尺码配比</t>
  </si>
  <si>
    <t>每配比件数</t>
  </si>
  <si>
    <t>每箱配比数</t>
  </si>
  <si>
    <t>每箱件数</t>
  </si>
  <si>
    <t>箱数*2</t>
  </si>
  <si>
    <t>箱号</t>
  </si>
  <si>
    <t>总件数</t>
  </si>
  <si>
    <t>长</t>
  </si>
  <si>
    <t>宽</t>
  </si>
  <si>
    <t>高</t>
  </si>
  <si>
    <t>配比重量</t>
  </si>
  <si>
    <t>每箱毛重</t>
  </si>
  <si>
    <t>每箱净重</t>
  </si>
  <si>
    <t>单件重量</t>
  </si>
  <si>
    <t>交期</t>
  </si>
  <si>
    <t>空箱重量</t>
  </si>
  <si>
    <t>H0602AX</t>
  </si>
  <si>
    <t>ALBANIA</t>
  </si>
  <si>
    <t>BG648 - BEIGE</t>
  </si>
  <si>
    <t>_</t>
  </si>
  <si>
    <t>18.03.2026</t>
  </si>
  <si>
    <t>BOSNIA</t>
  </si>
  <si>
    <t>EGYPT</t>
  </si>
  <si>
    <t>GEORGIA</t>
  </si>
  <si>
    <t>MACEDONIA</t>
  </si>
  <si>
    <t>MOLDOVA</t>
  </si>
  <si>
    <t>MONTENEGRO</t>
  </si>
  <si>
    <t>MOROCCO</t>
  </si>
  <si>
    <t>NORTH IRAQ</t>
  </si>
  <si>
    <t>SERBIA</t>
  </si>
  <si>
    <t>SOUTH IRAQ</t>
  </si>
  <si>
    <t>UKRAINE</t>
  </si>
  <si>
    <t>UZBEKISTAN</t>
  </si>
  <si>
    <t>AZERBAIJAN</t>
  </si>
  <si>
    <t>KOSOVO</t>
  </si>
  <si>
    <t>LEBANON</t>
  </si>
  <si>
    <t>KAZAKHSTAN</t>
  </si>
  <si>
    <t>12.04.2026</t>
  </si>
  <si>
    <t>TOPTAN-5</t>
  </si>
  <si>
    <t>TOPTAN-7</t>
  </si>
  <si>
    <t>description</t>
  </si>
  <si>
    <t>物料品名</t>
  </si>
  <si>
    <t>规格</t>
  </si>
  <si>
    <t>数量</t>
  </si>
  <si>
    <t>Short</t>
  </si>
  <si>
    <t>小胶袋</t>
  </si>
  <si>
    <t>配比袋</t>
  </si>
  <si>
    <t>纸箱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</si>
</sst>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微软雅黑"/>
      <charset val="134"/>
    </font>
    <font>
      <b/>
      <sz val="9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8" borderId="11" applyNumberFormat="0" applyAlignment="0" applyProtection="0">
      <alignment vertical="center"/>
    </xf>
    <xf numFmtId="0" fontId="13" fillId="9" borderId="12" applyNumberFormat="0" applyAlignment="0" applyProtection="0">
      <alignment vertical="center"/>
    </xf>
    <xf numFmtId="0" fontId="14" fillId="9" borderId="11" applyNumberFormat="0" applyAlignment="0" applyProtection="0">
      <alignment vertical="center"/>
    </xf>
    <xf numFmtId="0" fontId="15" fillId="10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3" fillId="0" borderId="0">
      <alignment vertical="center"/>
    </xf>
    <xf numFmtId="0" fontId="1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50">
      <alignment vertical="center"/>
    </xf>
    <xf numFmtId="0" fontId="1" fillId="0" borderId="1" xfId="50" applyBorder="1" applyAlignment="1">
      <alignment horizontal="center" vertical="center"/>
    </xf>
    <xf numFmtId="0" fontId="1" fillId="0" borderId="2" xfId="50" applyBorder="1" applyAlignment="1">
      <alignment horizontal="center" vertical="center"/>
    </xf>
    <xf numFmtId="0" fontId="1" fillId="0" borderId="3" xfId="50" applyBorder="1" applyAlignment="1">
      <alignment horizontal="center" vertical="center"/>
    </xf>
    <xf numFmtId="0" fontId="1" fillId="0" borderId="4" xfId="50" applyBorder="1" applyAlignment="1">
      <alignment horizontal="center" vertical="center"/>
    </xf>
    <xf numFmtId="0" fontId="1" fillId="0" borderId="5" xfId="50" applyFont="1" applyBorder="1" applyAlignment="1">
      <alignment horizontal="center" vertical="center"/>
    </xf>
    <xf numFmtId="0" fontId="1" fillId="0" borderId="1" xfId="50" applyFont="1" applyBorder="1" applyAlignment="1">
      <alignment horizontal="center" vertical="center" wrapText="1"/>
    </xf>
    <xf numFmtId="0" fontId="1" fillId="0" borderId="2" xfId="50" applyFont="1" applyBorder="1" applyAlignment="1">
      <alignment horizontal="center" vertical="center"/>
    </xf>
    <xf numFmtId="0" fontId="1" fillId="0" borderId="3" xfId="50" applyFont="1" applyBorder="1" applyAlignment="1">
      <alignment horizontal="center" vertical="center"/>
    </xf>
    <xf numFmtId="0" fontId="1" fillId="0" borderId="4" xfId="50" applyFont="1" applyBorder="1" applyAlignment="1">
      <alignment horizontal="center" vertical="center"/>
    </xf>
    <xf numFmtId="0" fontId="1" fillId="0" borderId="6" xfId="50" applyBorder="1" applyAlignment="1">
      <alignment horizontal="center" vertical="center"/>
    </xf>
    <xf numFmtId="0" fontId="1" fillId="0" borderId="1" xfId="50" applyFont="1" applyBorder="1" applyAlignment="1">
      <alignment horizontal="center" vertical="center"/>
    </xf>
    <xf numFmtId="1" fontId="2" fillId="0" borderId="1" xfId="50" applyNumberFormat="1" applyFont="1" applyBorder="1" applyAlignment="1">
      <alignment horizontal="center" vertical="center"/>
    </xf>
    <xf numFmtId="0" fontId="1" fillId="0" borderId="7" xfId="50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top"/>
    </xf>
    <xf numFmtId="176" fontId="2" fillId="0" borderId="0" xfId="0" applyNumberFormat="1" applyFont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vertical="top"/>
    </xf>
    <xf numFmtId="0" fontId="3" fillId="3" borderId="5" xfId="0" applyFont="1" applyFill="1" applyBorder="1" applyAlignment="1">
      <alignment vertical="top" wrapText="1"/>
    </xf>
    <xf numFmtId="176" fontId="3" fillId="3" borderId="5" xfId="0" applyNumberFormat="1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vertical="top" wrapText="1"/>
    </xf>
    <xf numFmtId="176" fontId="3" fillId="3" borderId="7" xfId="0" applyNumberFormat="1" applyFont="1" applyFill="1" applyBorder="1" applyAlignment="1">
      <alignment horizontal="center" vertical="top" wrapText="1"/>
    </xf>
    <xf numFmtId="176" fontId="3" fillId="3" borderId="0" xfId="0" applyNumberFormat="1" applyFont="1" applyFill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top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58" fontId="2" fillId="3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4"/>
  <sheetViews>
    <sheetView tabSelected="1" view="pageBreakPreview" zoomScaleNormal="90" workbookViewId="0">
      <pane ySplit="3" topLeftCell="A4" activePane="bottomLeft" state="frozen"/>
      <selection/>
      <selection pane="bottomLeft" activeCell="Q2" sqref="P2:Q3"/>
    </sheetView>
  </sheetViews>
  <sheetFormatPr defaultColWidth="7.87272727272727" defaultRowHeight="18.95" customHeight="1"/>
  <cols>
    <col min="1" max="1" width="9.62727272727273" style="17" customWidth="1"/>
    <col min="2" max="2" width="8.5" style="17" customWidth="1"/>
    <col min="3" max="3" width="14.1272727272727" style="17" customWidth="1"/>
    <col min="4" max="4" width="14.3727272727273" style="17" customWidth="1"/>
    <col min="5" max="5" width="7.5" style="17" customWidth="1"/>
    <col min="6" max="10" width="5.75454545454545" style="17" customWidth="1"/>
    <col min="11" max="11" width="6" style="17" customWidth="1"/>
    <col min="12" max="13" width="4.37272727272727" style="18" customWidth="1"/>
    <col min="14" max="14" width="9.81818181818182" style="19" customWidth="1"/>
    <col min="15" max="15" width="4.37272727272727" style="17" customWidth="1"/>
    <col min="16" max="16" width="1.5" style="20" customWidth="1"/>
    <col min="17" max="17" width="4.37272727272727" style="17" customWidth="1"/>
    <col min="18" max="18" width="5.87272727272727" style="17" customWidth="1"/>
    <col min="19" max="21" width="3.5" style="17" customWidth="1"/>
    <col min="22" max="22" width="8.87272727272727" style="17" customWidth="1"/>
    <col min="23" max="23" width="7.87272727272727" style="17" customWidth="1"/>
    <col min="24" max="24" width="7.12727272727273" style="21" customWidth="1"/>
    <col min="25" max="25" width="6.62727272727273" style="21" customWidth="1"/>
    <col min="26" max="26" width="9" style="17"/>
    <col min="27" max="27" width="14.2545454545455" style="17" customWidth="1"/>
    <col min="28" max="28" width="11.2545454545455" style="17" customWidth="1"/>
    <col min="29" max="16384" width="7.87272727272727" style="17"/>
  </cols>
  <sheetData>
    <row r="1" customHeight="1" spans="1:28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4"/>
      <c r="Z1" s="25"/>
      <c r="AA1" s="26"/>
      <c r="AB1" s="26"/>
    </row>
    <row r="2" customHeight="1" spans="1:28">
      <c r="A2" s="27" t="s">
        <v>1</v>
      </c>
      <c r="B2" s="27" t="s">
        <v>2</v>
      </c>
      <c r="C2" s="27" t="s">
        <v>3</v>
      </c>
      <c r="D2" s="27" t="s">
        <v>4</v>
      </c>
      <c r="E2" s="28" t="s">
        <v>5</v>
      </c>
      <c r="F2" s="29" t="s">
        <v>6</v>
      </c>
      <c r="G2" s="30"/>
      <c r="H2" s="30"/>
      <c r="I2" s="30"/>
      <c r="J2" s="31"/>
      <c r="K2" s="32" t="s">
        <v>7</v>
      </c>
      <c r="L2" s="33" t="s">
        <v>8</v>
      </c>
      <c r="M2" s="33" t="s">
        <v>9</v>
      </c>
      <c r="N2" s="34" t="s">
        <v>10</v>
      </c>
      <c r="O2" s="35" t="s">
        <v>11</v>
      </c>
      <c r="P2" s="36"/>
      <c r="Q2" s="35" t="s">
        <v>11</v>
      </c>
      <c r="R2" s="35" t="s">
        <v>12</v>
      </c>
      <c r="S2" s="35" t="s">
        <v>13</v>
      </c>
      <c r="T2" s="35" t="s">
        <v>14</v>
      </c>
      <c r="U2" s="35" t="s">
        <v>15</v>
      </c>
      <c r="V2" s="35"/>
      <c r="W2" s="37" t="s">
        <v>16</v>
      </c>
      <c r="X2" s="38" t="s">
        <v>17</v>
      </c>
      <c r="Y2" s="38" t="s">
        <v>18</v>
      </c>
      <c r="Z2" s="25"/>
      <c r="AA2" s="26"/>
      <c r="AB2" s="26"/>
    </row>
    <row r="3" s="15" customFormat="1" ht="33" customHeight="1" spans="1:28">
      <c r="A3" s="39"/>
      <c r="B3" s="39"/>
      <c r="C3" s="39"/>
      <c r="D3" s="39"/>
      <c r="E3" s="40"/>
      <c r="F3" s="40">
        <v>34</v>
      </c>
      <c r="G3" s="40">
        <v>36</v>
      </c>
      <c r="H3" s="40">
        <v>38</v>
      </c>
      <c r="I3" s="40">
        <v>40</v>
      </c>
      <c r="J3" s="40">
        <v>42</v>
      </c>
      <c r="K3" s="39"/>
      <c r="L3" s="41"/>
      <c r="M3" s="41"/>
      <c r="N3" s="42"/>
      <c r="O3" s="39"/>
      <c r="P3" s="43"/>
      <c r="Q3" s="39"/>
      <c r="R3" s="39"/>
      <c r="S3" s="39"/>
      <c r="T3" s="39"/>
      <c r="U3" s="39"/>
      <c r="V3" s="39" t="s">
        <v>19</v>
      </c>
      <c r="W3" s="43" t="s">
        <v>16</v>
      </c>
      <c r="X3" s="44"/>
      <c r="Y3" s="44"/>
      <c r="Z3" s="40" t="s">
        <v>20</v>
      </c>
      <c r="AA3" s="45" t="s">
        <v>21</v>
      </c>
      <c r="AB3" s="45"/>
    </row>
    <row r="4" s="16" customFormat="1" ht="13.5" spans="1:28">
      <c r="A4" s="25" t="s">
        <v>22</v>
      </c>
      <c r="B4" s="25">
        <v>1772666</v>
      </c>
      <c r="C4" s="25" t="s">
        <v>23</v>
      </c>
      <c r="D4" s="46" t="s">
        <v>24</v>
      </c>
      <c r="E4" s="47">
        <v>3</v>
      </c>
      <c r="F4" s="46">
        <v>2</v>
      </c>
      <c r="G4" s="46">
        <v>3</v>
      </c>
      <c r="H4" s="46">
        <v>3</v>
      </c>
      <c r="I4" s="46">
        <v>2</v>
      </c>
      <c r="J4" s="46">
        <v>1</v>
      </c>
      <c r="K4" s="46">
        <v>11</v>
      </c>
      <c r="L4" s="48">
        <v>3</v>
      </c>
      <c r="M4" s="48">
        <f t="shared" ref="M4" si="0">SUM(K4*L4)</f>
        <v>33</v>
      </c>
      <c r="N4" s="49">
        <v>1</v>
      </c>
      <c r="O4" s="25">
        <v>1</v>
      </c>
      <c r="P4" s="50" t="s">
        <v>25</v>
      </c>
      <c r="Q4" s="25">
        <f t="shared" ref="Q4:Q23" si="1">SUM(O4+N4-1)</f>
        <v>1</v>
      </c>
      <c r="R4" s="25">
        <f t="shared" ref="R4" si="2">SUM(M4*N4)</f>
        <v>33</v>
      </c>
      <c r="S4" s="51">
        <v>60</v>
      </c>
      <c r="T4" s="51">
        <v>40</v>
      </c>
      <c r="U4" s="52">
        <v>20</v>
      </c>
      <c r="V4" s="25">
        <v>0.1</v>
      </c>
      <c r="W4" s="25">
        <f t="shared" ref="W4" si="3">V4*K4</f>
        <v>1.1</v>
      </c>
      <c r="X4" s="53">
        <f t="shared" ref="X4" si="4">Y4+AA4</f>
        <v>4.6</v>
      </c>
      <c r="Y4" s="53">
        <f t="shared" ref="Y4" si="5">L4*W4</f>
        <v>3.3</v>
      </c>
      <c r="Z4" s="54" t="s">
        <v>26</v>
      </c>
      <c r="AA4" s="26">
        <v>1.3</v>
      </c>
      <c r="AB4" s="26"/>
    </row>
    <row r="5" s="16" customFormat="1" ht="13.5" spans="1:28">
      <c r="A5" s="25" t="s">
        <v>22</v>
      </c>
      <c r="B5" s="25">
        <v>1772664</v>
      </c>
      <c r="C5" s="25" t="s">
        <v>27</v>
      </c>
      <c r="D5" s="46" t="s">
        <v>24</v>
      </c>
      <c r="E5" s="47">
        <v>3</v>
      </c>
      <c r="F5" s="46">
        <v>2</v>
      </c>
      <c r="G5" s="46">
        <v>3</v>
      </c>
      <c r="H5" s="46">
        <v>3</v>
      </c>
      <c r="I5" s="46">
        <v>2</v>
      </c>
      <c r="J5" s="46">
        <v>1</v>
      </c>
      <c r="K5" s="46">
        <v>11</v>
      </c>
      <c r="L5" s="48">
        <v>3</v>
      </c>
      <c r="M5" s="48">
        <f t="shared" ref="M5" si="6">SUM(K5*L5)</f>
        <v>33</v>
      </c>
      <c r="N5" s="49">
        <v>1</v>
      </c>
      <c r="O5" s="25">
        <v>1</v>
      </c>
      <c r="P5" s="50" t="s">
        <v>25</v>
      </c>
      <c r="Q5" s="25">
        <f t="shared" si="1"/>
        <v>1</v>
      </c>
      <c r="R5" s="25">
        <f t="shared" ref="R5" si="7">SUM(M5*N5)</f>
        <v>33</v>
      </c>
      <c r="S5" s="51">
        <v>60</v>
      </c>
      <c r="T5" s="51">
        <v>40</v>
      </c>
      <c r="U5" s="52">
        <v>20</v>
      </c>
      <c r="V5" s="25">
        <v>0.1</v>
      </c>
      <c r="W5" s="25">
        <f t="shared" ref="W5:W12" si="8">V5*K5</f>
        <v>1.1</v>
      </c>
      <c r="X5" s="53">
        <f t="shared" ref="X5:X12" si="9">Y5+AA5</f>
        <v>4.6</v>
      </c>
      <c r="Y5" s="53">
        <f t="shared" ref="Y5:Y12" si="10">L5*W5</f>
        <v>3.3</v>
      </c>
      <c r="Z5" s="54" t="s">
        <v>26</v>
      </c>
      <c r="AA5" s="26">
        <v>1.3</v>
      </c>
      <c r="AB5" s="26"/>
    </row>
    <row r="6" s="16" customFormat="1" ht="13.5" spans="1:28">
      <c r="A6" s="25" t="s">
        <v>22</v>
      </c>
      <c r="B6" s="25">
        <v>1772662</v>
      </c>
      <c r="C6" s="25" t="s">
        <v>28</v>
      </c>
      <c r="D6" s="46" t="s">
        <v>24</v>
      </c>
      <c r="E6" s="47">
        <v>14</v>
      </c>
      <c r="F6" s="46">
        <v>2</v>
      </c>
      <c r="G6" s="46">
        <v>3</v>
      </c>
      <c r="H6" s="46">
        <v>3</v>
      </c>
      <c r="I6" s="46">
        <v>2</v>
      </c>
      <c r="J6" s="46">
        <v>1</v>
      </c>
      <c r="K6" s="46">
        <v>11</v>
      </c>
      <c r="L6" s="48">
        <v>7</v>
      </c>
      <c r="M6" s="48">
        <f t="shared" ref="M6:M7" si="11">SUM(K6*L6)</f>
        <v>77</v>
      </c>
      <c r="N6" s="49">
        <v>2</v>
      </c>
      <c r="O6" s="25">
        <v>1</v>
      </c>
      <c r="P6" s="50" t="s">
        <v>25</v>
      </c>
      <c r="Q6" s="25">
        <f t="shared" si="1"/>
        <v>2</v>
      </c>
      <c r="R6" s="25">
        <f t="shared" ref="R6:R7" si="12">SUM(M6*N6)</f>
        <v>154</v>
      </c>
      <c r="S6" s="51">
        <v>60</v>
      </c>
      <c r="T6" s="51">
        <v>40</v>
      </c>
      <c r="U6" s="51">
        <v>30</v>
      </c>
      <c r="V6" s="25">
        <v>0.1</v>
      </c>
      <c r="W6" s="25">
        <f t="shared" si="8"/>
        <v>1.1</v>
      </c>
      <c r="X6" s="53">
        <f t="shared" si="9"/>
        <v>9</v>
      </c>
      <c r="Y6" s="53">
        <f t="shared" si="10"/>
        <v>7.7</v>
      </c>
      <c r="Z6" s="54" t="s">
        <v>26</v>
      </c>
      <c r="AA6" s="26">
        <v>1.3</v>
      </c>
      <c r="AB6" s="26"/>
    </row>
    <row r="7" s="16" customFormat="1" ht="13.5" spans="1:28">
      <c r="A7" s="25" t="s">
        <v>22</v>
      </c>
      <c r="B7" s="25">
        <v>1772659</v>
      </c>
      <c r="C7" s="25" t="s">
        <v>29</v>
      </c>
      <c r="D7" s="46" t="s">
        <v>24</v>
      </c>
      <c r="E7" s="47">
        <v>4</v>
      </c>
      <c r="F7" s="46">
        <v>2</v>
      </c>
      <c r="G7" s="46">
        <v>3</v>
      </c>
      <c r="H7" s="46">
        <v>3</v>
      </c>
      <c r="I7" s="46">
        <v>2</v>
      </c>
      <c r="J7" s="46">
        <v>1</v>
      </c>
      <c r="K7" s="46">
        <v>11</v>
      </c>
      <c r="L7" s="48">
        <v>4</v>
      </c>
      <c r="M7" s="48">
        <f t="shared" si="11"/>
        <v>44</v>
      </c>
      <c r="N7" s="49">
        <v>1</v>
      </c>
      <c r="O7" s="25">
        <v>1</v>
      </c>
      <c r="P7" s="50" t="s">
        <v>25</v>
      </c>
      <c r="Q7" s="25">
        <f t="shared" si="1"/>
        <v>1</v>
      </c>
      <c r="R7" s="25">
        <f t="shared" si="12"/>
        <v>44</v>
      </c>
      <c r="S7" s="51">
        <v>60</v>
      </c>
      <c r="T7" s="51">
        <v>40</v>
      </c>
      <c r="U7" s="52">
        <v>20</v>
      </c>
      <c r="V7" s="25">
        <v>0.1</v>
      </c>
      <c r="W7" s="25">
        <f t="shared" si="8"/>
        <v>1.1</v>
      </c>
      <c r="X7" s="53">
        <f t="shared" si="9"/>
        <v>5.7</v>
      </c>
      <c r="Y7" s="53">
        <f t="shared" si="10"/>
        <v>4.4</v>
      </c>
      <c r="Z7" s="54" t="s">
        <v>26</v>
      </c>
      <c r="AA7" s="26">
        <v>1.3</v>
      </c>
      <c r="AB7" s="26"/>
    </row>
    <row r="8" s="16" customFormat="1" ht="13.5" spans="1:28">
      <c r="A8" s="25" t="s">
        <v>22</v>
      </c>
      <c r="B8" s="25">
        <v>1772657</v>
      </c>
      <c r="C8" s="25" t="s">
        <v>30</v>
      </c>
      <c r="D8" s="46" t="s">
        <v>24</v>
      </c>
      <c r="E8" s="47">
        <v>1</v>
      </c>
      <c r="F8" s="46">
        <v>2</v>
      </c>
      <c r="G8" s="46">
        <v>3</v>
      </c>
      <c r="H8" s="46">
        <v>3</v>
      </c>
      <c r="I8" s="46">
        <v>2</v>
      </c>
      <c r="J8" s="46">
        <v>1</v>
      </c>
      <c r="K8" s="46">
        <v>11</v>
      </c>
      <c r="L8" s="48">
        <v>1</v>
      </c>
      <c r="M8" s="48">
        <f t="shared" ref="M8:M10" si="13">SUM(K8*L8)</f>
        <v>11</v>
      </c>
      <c r="N8" s="49">
        <v>1</v>
      </c>
      <c r="O8" s="25">
        <v>1</v>
      </c>
      <c r="P8" s="50" t="s">
        <v>25</v>
      </c>
      <c r="Q8" s="25">
        <f t="shared" si="1"/>
        <v>1</v>
      </c>
      <c r="R8" s="25">
        <f t="shared" ref="R8:R21" si="14">SUM(M8*N8)</f>
        <v>11</v>
      </c>
      <c r="S8" s="51">
        <v>60</v>
      </c>
      <c r="T8" s="51">
        <v>40</v>
      </c>
      <c r="U8" s="55">
        <v>12</v>
      </c>
      <c r="V8" s="25">
        <v>0.1</v>
      </c>
      <c r="W8" s="25">
        <f t="shared" si="8"/>
        <v>1.1</v>
      </c>
      <c r="X8" s="53">
        <f t="shared" si="9"/>
        <v>2.4</v>
      </c>
      <c r="Y8" s="53">
        <f t="shared" si="10"/>
        <v>1.1</v>
      </c>
      <c r="Z8" s="54" t="s">
        <v>26</v>
      </c>
      <c r="AA8" s="26">
        <v>1.3</v>
      </c>
      <c r="AB8" s="26"/>
    </row>
    <row r="9" s="16" customFormat="1" customHeight="1" spans="1:28">
      <c r="A9" s="25" t="s">
        <v>22</v>
      </c>
      <c r="B9" s="25">
        <v>1772655</v>
      </c>
      <c r="C9" s="25" t="s">
        <v>31</v>
      </c>
      <c r="D9" s="46" t="s">
        <v>24</v>
      </c>
      <c r="E9" s="47">
        <v>3</v>
      </c>
      <c r="F9" s="46">
        <v>2</v>
      </c>
      <c r="G9" s="46">
        <v>3</v>
      </c>
      <c r="H9" s="46">
        <v>3</v>
      </c>
      <c r="I9" s="46">
        <v>2</v>
      </c>
      <c r="J9" s="46">
        <v>1</v>
      </c>
      <c r="K9" s="46">
        <v>11</v>
      </c>
      <c r="L9" s="48">
        <v>3</v>
      </c>
      <c r="M9" s="48">
        <f t="shared" si="13"/>
        <v>33</v>
      </c>
      <c r="N9" s="49">
        <v>1</v>
      </c>
      <c r="O9" s="25">
        <v>1</v>
      </c>
      <c r="P9" s="50" t="s">
        <v>25</v>
      </c>
      <c r="Q9" s="25">
        <f t="shared" si="1"/>
        <v>1</v>
      </c>
      <c r="R9" s="25">
        <f t="shared" si="14"/>
        <v>33</v>
      </c>
      <c r="S9" s="51">
        <v>60</v>
      </c>
      <c r="T9" s="51">
        <v>40</v>
      </c>
      <c r="U9" s="52">
        <v>20</v>
      </c>
      <c r="V9" s="25">
        <v>0.1</v>
      </c>
      <c r="W9" s="25">
        <f t="shared" si="8"/>
        <v>1.1</v>
      </c>
      <c r="X9" s="53">
        <f t="shared" si="9"/>
        <v>4.6</v>
      </c>
      <c r="Y9" s="53">
        <f t="shared" si="10"/>
        <v>3.3</v>
      </c>
      <c r="Z9" s="54" t="s">
        <v>26</v>
      </c>
      <c r="AA9" s="26">
        <v>1.3</v>
      </c>
      <c r="AB9" s="26"/>
    </row>
    <row r="10" s="16" customFormat="1" customHeight="1" spans="1:28">
      <c r="A10" s="25" t="s">
        <v>22</v>
      </c>
      <c r="B10" s="25">
        <v>1772653</v>
      </c>
      <c r="C10" s="25" t="s">
        <v>32</v>
      </c>
      <c r="D10" s="46" t="s">
        <v>24</v>
      </c>
      <c r="E10" s="47">
        <v>1</v>
      </c>
      <c r="F10" s="46">
        <v>2</v>
      </c>
      <c r="G10" s="46">
        <v>3</v>
      </c>
      <c r="H10" s="46">
        <v>3</v>
      </c>
      <c r="I10" s="46">
        <v>2</v>
      </c>
      <c r="J10" s="46">
        <v>1</v>
      </c>
      <c r="K10" s="46">
        <v>11</v>
      </c>
      <c r="L10" s="48">
        <v>1</v>
      </c>
      <c r="M10" s="48">
        <f t="shared" si="13"/>
        <v>11</v>
      </c>
      <c r="N10" s="49">
        <v>1</v>
      </c>
      <c r="O10" s="25">
        <v>1</v>
      </c>
      <c r="P10" s="50" t="s">
        <v>25</v>
      </c>
      <c r="Q10" s="25">
        <f t="shared" si="1"/>
        <v>1</v>
      </c>
      <c r="R10" s="25">
        <f t="shared" si="14"/>
        <v>11</v>
      </c>
      <c r="S10" s="51">
        <v>60</v>
      </c>
      <c r="T10" s="51">
        <v>40</v>
      </c>
      <c r="U10" s="55">
        <v>12</v>
      </c>
      <c r="V10" s="25">
        <v>0.1</v>
      </c>
      <c r="W10" s="25">
        <f t="shared" ref="W10" si="15">V10*K10</f>
        <v>1.1</v>
      </c>
      <c r="X10" s="53">
        <f t="shared" ref="X10" si="16">Y10+AA10</f>
        <v>2.4</v>
      </c>
      <c r="Y10" s="53">
        <f t="shared" ref="Y10" si="17">L10*W10</f>
        <v>1.1</v>
      </c>
      <c r="Z10" s="54" t="s">
        <v>26</v>
      </c>
      <c r="AA10" s="26">
        <v>1.3</v>
      </c>
      <c r="AB10" s="26"/>
    </row>
    <row r="11" s="16" customFormat="1" customHeight="1" spans="1:28">
      <c r="A11" s="25" t="s">
        <v>22</v>
      </c>
      <c r="B11" s="25">
        <v>1772650</v>
      </c>
      <c r="C11" s="25" t="s">
        <v>33</v>
      </c>
      <c r="D11" s="46" t="s">
        <v>24</v>
      </c>
      <c r="E11" s="47">
        <v>10</v>
      </c>
      <c r="F11" s="46">
        <v>2</v>
      </c>
      <c r="G11" s="46">
        <v>3</v>
      </c>
      <c r="H11" s="46">
        <v>3</v>
      </c>
      <c r="I11" s="46">
        <v>2</v>
      </c>
      <c r="J11" s="46">
        <v>1</v>
      </c>
      <c r="K11" s="46">
        <v>11</v>
      </c>
      <c r="L11" s="48">
        <v>5</v>
      </c>
      <c r="M11" s="48">
        <f t="shared" ref="M11" si="18">SUM(K11*L11)</f>
        <v>55</v>
      </c>
      <c r="N11" s="49">
        <v>2</v>
      </c>
      <c r="O11" s="25">
        <v>1</v>
      </c>
      <c r="P11" s="50" t="s">
        <v>25</v>
      </c>
      <c r="Q11" s="25">
        <f t="shared" si="1"/>
        <v>2</v>
      </c>
      <c r="R11" s="25">
        <f t="shared" ref="R11" si="19">SUM(M11*N11)</f>
        <v>110</v>
      </c>
      <c r="S11" s="51">
        <v>60</v>
      </c>
      <c r="T11" s="51">
        <v>40</v>
      </c>
      <c r="U11" s="52">
        <v>20</v>
      </c>
      <c r="V11" s="25">
        <v>0.1</v>
      </c>
      <c r="W11" s="25">
        <f t="shared" si="8"/>
        <v>1.1</v>
      </c>
      <c r="X11" s="53">
        <f t="shared" si="9"/>
        <v>6.8</v>
      </c>
      <c r="Y11" s="53">
        <f t="shared" si="10"/>
        <v>5.5</v>
      </c>
      <c r="Z11" s="54" t="s">
        <v>26</v>
      </c>
      <c r="AA11" s="26">
        <v>1.3</v>
      </c>
      <c r="AB11" s="26"/>
    </row>
    <row r="12" s="16" customFormat="1" customHeight="1" spans="1:28">
      <c r="A12" s="25" t="s">
        <v>22</v>
      </c>
      <c r="B12" s="25">
        <v>1772648</v>
      </c>
      <c r="C12" s="25" t="s">
        <v>34</v>
      </c>
      <c r="D12" s="46" t="s">
        <v>24</v>
      </c>
      <c r="E12" s="47">
        <v>6</v>
      </c>
      <c r="F12" s="46">
        <v>2</v>
      </c>
      <c r="G12" s="46">
        <v>3</v>
      </c>
      <c r="H12" s="46">
        <v>3</v>
      </c>
      <c r="I12" s="46">
        <v>2</v>
      </c>
      <c r="J12" s="46">
        <v>1</v>
      </c>
      <c r="K12" s="46">
        <v>11</v>
      </c>
      <c r="L12" s="48">
        <v>6</v>
      </c>
      <c r="M12" s="48">
        <f t="shared" ref="M12:M14" si="20">SUM(K12*L12)</f>
        <v>66</v>
      </c>
      <c r="N12" s="49">
        <v>1</v>
      </c>
      <c r="O12" s="25">
        <v>1</v>
      </c>
      <c r="P12" s="50" t="s">
        <v>25</v>
      </c>
      <c r="Q12" s="25">
        <f t="shared" si="1"/>
        <v>1</v>
      </c>
      <c r="R12" s="25">
        <f t="shared" si="14"/>
        <v>66</v>
      </c>
      <c r="S12" s="51">
        <v>60</v>
      </c>
      <c r="T12" s="51">
        <v>40</v>
      </c>
      <c r="U12" s="51">
        <v>30</v>
      </c>
      <c r="V12" s="25">
        <v>0.1</v>
      </c>
      <c r="W12" s="25">
        <f t="shared" si="8"/>
        <v>1.1</v>
      </c>
      <c r="X12" s="53">
        <f t="shared" si="9"/>
        <v>7.9</v>
      </c>
      <c r="Y12" s="53">
        <f t="shared" si="10"/>
        <v>6.6</v>
      </c>
      <c r="Z12" s="54" t="s">
        <v>26</v>
      </c>
      <c r="AA12" s="26">
        <v>1.3</v>
      </c>
      <c r="AB12" s="26"/>
    </row>
    <row r="13" s="16" customFormat="1" customHeight="1" spans="1:28">
      <c r="A13" s="25" t="s">
        <v>22</v>
      </c>
      <c r="B13" s="25">
        <v>1772647</v>
      </c>
      <c r="C13" s="25" t="s">
        <v>35</v>
      </c>
      <c r="D13" s="46" t="s">
        <v>24</v>
      </c>
      <c r="E13" s="47">
        <v>1</v>
      </c>
      <c r="F13" s="46">
        <v>2</v>
      </c>
      <c r="G13" s="46">
        <v>3</v>
      </c>
      <c r="H13" s="46">
        <v>3</v>
      </c>
      <c r="I13" s="46">
        <v>2</v>
      </c>
      <c r="J13" s="46">
        <v>1</v>
      </c>
      <c r="K13" s="46">
        <v>11</v>
      </c>
      <c r="L13" s="48">
        <v>1</v>
      </c>
      <c r="M13" s="48">
        <f t="shared" ref="M13" si="21">SUM(K13*L13)</f>
        <v>11</v>
      </c>
      <c r="N13" s="49">
        <v>1</v>
      </c>
      <c r="O13" s="25">
        <v>1</v>
      </c>
      <c r="P13" s="50" t="s">
        <v>25</v>
      </c>
      <c r="Q13" s="25">
        <f t="shared" si="1"/>
        <v>1</v>
      </c>
      <c r="R13" s="25">
        <f t="shared" ref="R13" si="22">SUM(M13*N13)</f>
        <v>11</v>
      </c>
      <c r="S13" s="51">
        <v>60</v>
      </c>
      <c r="T13" s="51">
        <v>40</v>
      </c>
      <c r="U13" s="55">
        <v>12</v>
      </c>
      <c r="V13" s="25">
        <v>0.1</v>
      </c>
      <c r="W13" s="25">
        <f t="shared" ref="W13" si="23">V13*K13</f>
        <v>1.1</v>
      </c>
      <c r="X13" s="53">
        <f t="shared" ref="X13" si="24">Y13+AA13</f>
        <v>2.4</v>
      </c>
      <c r="Y13" s="53">
        <f t="shared" ref="Y13" si="25">L13*W13</f>
        <v>1.1</v>
      </c>
      <c r="Z13" s="54" t="s">
        <v>26</v>
      </c>
      <c r="AA13" s="26">
        <v>1.3</v>
      </c>
      <c r="AB13" s="26"/>
    </row>
    <row r="14" s="16" customFormat="1" customHeight="1" spans="1:28">
      <c r="A14" s="25" t="s">
        <v>22</v>
      </c>
      <c r="B14" s="25">
        <v>1772643</v>
      </c>
      <c r="C14" s="25" t="s">
        <v>36</v>
      </c>
      <c r="D14" s="46" t="s">
        <v>24</v>
      </c>
      <c r="E14" s="47">
        <v>7</v>
      </c>
      <c r="F14" s="46">
        <v>2</v>
      </c>
      <c r="G14" s="46">
        <v>3</v>
      </c>
      <c r="H14" s="46">
        <v>3</v>
      </c>
      <c r="I14" s="46">
        <v>2</v>
      </c>
      <c r="J14" s="46">
        <v>1</v>
      </c>
      <c r="K14" s="46">
        <v>11</v>
      </c>
      <c r="L14" s="48">
        <v>7</v>
      </c>
      <c r="M14" s="48">
        <f t="shared" si="20"/>
        <v>77</v>
      </c>
      <c r="N14" s="49">
        <v>1</v>
      </c>
      <c r="O14" s="25">
        <v>1</v>
      </c>
      <c r="P14" s="50" t="s">
        <v>25</v>
      </c>
      <c r="Q14" s="25">
        <f t="shared" si="1"/>
        <v>1</v>
      </c>
      <c r="R14" s="25">
        <f t="shared" si="14"/>
        <v>77</v>
      </c>
      <c r="S14" s="51">
        <v>60</v>
      </c>
      <c r="T14" s="51">
        <v>40</v>
      </c>
      <c r="U14" s="51">
        <v>30</v>
      </c>
      <c r="V14" s="25">
        <v>0.1</v>
      </c>
      <c r="W14" s="25">
        <f t="shared" ref="W14:W21" si="26">V14*K14</f>
        <v>1.1</v>
      </c>
      <c r="X14" s="53">
        <f t="shared" ref="X14:X21" si="27">Y14+AA14</f>
        <v>9</v>
      </c>
      <c r="Y14" s="53">
        <f t="shared" ref="Y14:Y21" si="28">L14*W14</f>
        <v>7.7</v>
      </c>
      <c r="Z14" s="54" t="s">
        <v>26</v>
      </c>
      <c r="AA14" s="26">
        <v>1.3</v>
      </c>
      <c r="AB14" s="26"/>
    </row>
    <row r="15" s="16" customFormat="1" customHeight="1" spans="1:28">
      <c r="A15" s="25" t="s">
        <v>22</v>
      </c>
      <c r="B15" s="25">
        <v>1772640</v>
      </c>
      <c r="C15" s="25" t="s">
        <v>37</v>
      </c>
      <c r="D15" s="46" t="s">
        <v>24</v>
      </c>
      <c r="E15" s="47">
        <v>6</v>
      </c>
      <c r="F15" s="46">
        <v>2</v>
      </c>
      <c r="G15" s="46">
        <v>3</v>
      </c>
      <c r="H15" s="46">
        <v>3</v>
      </c>
      <c r="I15" s="46">
        <v>2</v>
      </c>
      <c r="J15" s="46">
        <v>1</v>
      </c>
      <c r="K15" s="46">
        <v>11</v>
      </c>
      <c r="L15" s="48">
        <v>6</v>
      </c>
      <c r="M15" s="48">
        <f t="shared" ref="M15" si="29">SUM(K15*L15)</f>
        <v>66</v>
      </c>
      <c r="N15" s="49">
        <v>1</v>
      </c>
      <c r="O15" s="25">
        <v>1</v>
      </c>
      <c r="P15" s="50" t="s">
        <v>25</v>
      </c>
      <c r="Q15" s="25">
        <f t="shared" si="1"/>
        <v>1</v>
      </c>
      <c r="R15" s="25">
        <f t="shared" ref="R15" si="30">SUM(M15*N15)</f>
        <v>66</v>
      </c>
      <c r="S15" s="51">
        <v>60</v>
      </c>
      <c r="T15" s="51">
        <v>40</v>
      </c>
      <c r="U15" s="51">
        <v>30</v>
      </c>
      <c r="V15" s="25">
        <v>0.1</v>
      </c>
      <c r="W15" s="25">
        <f t="shared" ref="W15" si="31">V15*K15</f>
        <v>1.1</v>
      </c>
      <c r="X15" s="53">
        <f t="shared" ref="X15" si="32">Y15+AA15</f>
        <v>7.9</v>
      </c>
      <c r="Y15" s="53">
        <f t="shared" ref="Y15" si="33">L15*W15</f>
        <v>6.6</v>
      </c>
      <c r="Z15" s="54" t="s">
        <v>26</v>
      </c>
      <c r="AA15" s="26">
        <v>1.3</v>
      </c>
      <c r="AB15" s="26"/>
    </row>
    <row r="16" s="16" customFormat="1" customHeight="1" spans="1:28">
      <c r="A16" s="25" t="s">
        <v>22</v>
      </c>
      <c r="B16" s="25">
        <v>1772637</v>
      </c>
      <c r="C16" s="25" t="s">
        <v>38</v>
      </c>
      <c r="D16" s="46" t="s">
        <v>24</v>
      </c>
      <c r="E16" s="47">
        <v>7</v>
      </c>
      <c r="F16" s="46">
        <v>2</v>
      </c>
      <c r="G16" s="46">
        <v>3</v>
      </c>
      <c r="H16" s="46">
        <v>3</v>
      </c>
      <c r="I16" s="46">
        <v>2</v>
      </c>
      <c r="J16" s="46">
        <v>1</v>
      </c>
      <c r="K16" s="46">
        <v>11</v>
      </c>
      <c r="L16" s="48">
        <v>7</v>
      </c>
      <c r="M16" s="48">
        <f t="shared" ref="M16" si="34">SUM(K16*L16)</f>
        <v>77</v>
      </c>
      <c r="N16" s="49">
        <v>1</v>
      </c>
      <c r="O16" s="25">
        <v>1</v>
      </c>
      <c r="P16" s="50" t="s">
        <v>25</v>
      </c>
      <c r="Q16" s="25">
        <f t="shared" si="1"/>
        <v>1</v>
      </c>
      <c r="R16" s="25">
        <f t="shared" si="14"/>
        <v>77</v>
      </c>
      <c r="S16" s="51">
        <v>60</v>
      </c>
      <c r="T16" s="51">
        <v>40</v>
      </c>
      <c r="U16" s="51">
        <v>30</v>
      </c>
      <c r="V16" s="25">
        <v>0.1</v>
      </c>
      <c r="W16" s="25">
        <f t="shared" si="26"/>
        <v>1.1</v>
      </c>
      <c r="X16" s="53">
        <f t="shared" si="27"/>
        <v>9</v>
      </c>
      <c r="Y16" s="53">
        <f t="shared" si="28"/>
        <v>7.7</v>
      </c>
      <c r="Z16" s="54" t="s">
        <v>26</v>
      </c>
      <c r="AA16" s="26">
        <v>1.3</v>
      </c>
      <c r="AB16" s="26"/>
    </row>
    <row r="17" s="16" customFormat="1" customHeight="1" spans="1:28">
      <c r="A17" s="25" t="s">
        <v>22</v>
      </c>
      <c r="B17" s="25">
        <v>1772635</v>
      </c>
      <c r="C17" s="25" t="s">
        <v>39</v>
      </c>
      <c r="D17" s="46" t="s">
        <v>24</v>
      </c>
      <c r="E17" s="47">
        <v>1</v>
      </c>
      <c r="F17" s="46">
        <v>2</v>
      </c>
      <c r="G17" s="46">
        <v>3</v>
      </c>
      <c r="H17" s="46">
        <v>3</v>
      </c>
      <c r="I17" s="46">
        <v>2</v>
      </c>
      <c r="J17" s="46">
        <v>1</v>
      </c>
      <c r="K17" s="46">
        <v>11</v>
      </c>
      <c r="L17" s="48">
        <v>1</v>
      </c>
      <c r="M17" s="48">
        <f t="shared" ref="M17" si="35">SUM(K17*L17)</f>
        <v>11</v>
      </c>
      <c r="N17" s="49">
        <v>1</v>
      </c>
      <c r="O17" s="25">
        <v>1</v>
      </c>
      <c r="P17" s="50" t="s">
        <v>25</v>
      </c>
      <c r="Q17" s="25">
        <f t="shared" si="1"/>
        <v>1</v>
      </c>
      <c r="R17" s="25">
        <f t="shared" si="14"/>
        <v>11</v>
      </c>
      <c r="S17" s="51">
        <v>60</v>
      </c>
      <c r="T17" s="51">
        <v>40</v>
      </c>
      <c r="U17" s="55">
        <v>12</v>
      </c>
      <c r="V17" s="25">
        <v>0.1</v>
      </c>
      <c r="W17" s="25">
        <f t="shared" si="26"/>
        <v>1.1</v>
      </c>
      <c r="X17" s="53">
        <f t="shared" si="27"/>
        <v>2.4</v>
      </c>
      <c r="Y17" s="53">
        <f t="shared" si="28"/>
        <v>1.1</v>
      </c>
      <c r="Z17" s="54" t="s">
        <v>26</v>
      </c>
      <c r="AA17" s="26">
        <v>1.3</v>
      </c>
      <c r="AB17" s="26"/>
    </row>
    <row r="18" s="16" customFormat="1" customHeight="1" spans="1:28">
      <c r="A18" s="25" t="s">
        <v>22</v>
      </c>
      <c r="B18" s="25">
        <v>1772634</v>
      </c>
      <c r="C18" s="25" t="s">
        <v>40</v>
      </c>
      <c r="D18" s="46" t="s">
        <v>24</v>
      </c>
      <c r="E18" s="47">
        <v>1</v>
      </c>
      <c r="F18" s="46">
        <v>2</v>
      </c>
      <c r="G18" s="46">
        <v>3</v>
      </c>
      <c r="H18" s="46">
        <v>3</v>
      </c>
      <c r="I18" s="46">
        <v>2</v>
      </c>
      <c r="J18" s="46">
        <v>1</v>
      </c>
      <c r="K18" s="46">
        <v>11</v>
      </c>
      <c r="L18" s="48">
        <v>1</v>
      </c>
      <c r="M18" s="48">
        <f t="shared" ref="M18:M20" si="36">SUM(K18*L18)</f>
        <v>11</v>
      </c>
      <c r="N18" s="49">
        <v>1</v>
      </c>
      <c r="O18" s="25">
        <v>1</v>
      </c>
      <c r="P18" s="50" t="s">
        <v>25</v>
      </c>
      <c r="Q18" s="25">
        <f t="shared" si="1"/>
        <v>1</v>
      </c>
      <c r="R18" s="25">
        <f t="shared" ref="R18:R20" si="37">SUM(M18*N18)</f>
        <v>11</v>
      </c>
      <c r="S18" s="51">
        <v>60</v>
      </c>
      <c r="T18" s="51">
        <v>40</v>
      </c>
      <c r="U18" s="55">
        <v>12</v>
      </c>
      <c r="V18" s="25">
        <v>0.1</v>
      </c>
      <c r="W18" s="25">
        <f t="shared" ref="W18:W20" si="38">V18*K18</f>
        <v>1.1</v>
      </c>
      <c r="X18" s="53">
        <f t="shared" ref="X18:X20" si="39">Y18+AA18</f>
        <v>2.4</v>
      </c>
      <c r="Y18" s="53">
        <f t="shared" ref="Y18:Y20" si="40">L18*W18</f>
        <v>1.1</v>
      </c>
      <c r="Z18" s="54" t="s">
        <v>26</v>
      </c>
      <c r="AA18" s="26">
        <v>1.3</v>
      </c>
      <c r="AB18" s="26"/>
    </row>
    <row r="19" s="16" customFormat="1" customHeight="1" spans="1:28">
      <c r="A19" s="25" t="s">
        <v>22</v>
      </c>
      <c r="B19" s="25">
        <v>1772633</v>
      </c>
      <c r="C19" s="25" t="s">
        <v>41</v>
      </c>
      <c r="D19" s="46" t="s">
        <v>24</v>
      </c>
      <c r="E19" s="47">
        <v>1</v>
      </c>
      <c r="F19" s="46">
        <v>2</v>
      </c>
      <c r="G19" s="46">
        <v>3</v>
      </c>
      <c r="H19" s="46">
        <v>3</v>
      </c>
      <c r="I19" s="46">
        <v>2</v>
      </c>
      <c r="J19" s="46">
        <v>1</v>
      </c>
      <c r="K19" s="46">
        <v>11</v>
      </c>
      <c r="L19" s="48">
        <v>1</v>
      </c>
      <c r="M19" s="48">
        <f t="shared" si="36"/>
        <v>11</v>
      </c>
      <c r="N19" s="49">
        <v>1</v>
      </c>
      <c r="O19" s="25">
        <v>1</v>
      </c>
      <c r="P19" s="50" t="s">
        <v>25</v>
      </c>
      <c r="Q19" s="25">
        <f t="shared" si="1"/>
        <v>1</v>
      </c>
      <c r="R19" s="25">
        <f t="shared" si="37"/>
        <v>11</v>
      </c>
      <c r="S19" s="51">
        <v>60</v>
      </c>
      <c r="T19" s="51">
        <v>40</v>
      </c>
      <c r="U19" s="55">
        <v>12</v>
      </c>
      <c r="V19" s="25">
        <v>0.1</v>
      </c>
      <c r="W19" s="25">
        <f t="shared" si="38"/>
        <v>1.1</v>
      </c>
      <c r="X19" s="53">
        <f t="shared" si="39"/>
        <v>2.4</v>
      </c>
      <c r="Y19" s="53">
        <f t="shared" si="40"/>
        <v>1.1</v>
      </c>
      <c r="Z19" s="54" t="s">
        <v>26</v>
      </c>
      <c r="AA19" s="26">
        <v>1.3</v>
      </c>
      <c r="AB19" s="26"/>
    </row>
    <row r="20" s="16" customFormat="1" customHeight="1" spans="1:28">
      <c r="A20" s="25" t="s">
        <v>22</v>
      </c>
      <c r="B20" s="25">
        <v>1772632</v>
      </c>
      <c r="C20" s="25" t="s">
        <v>42</v>
      </c>
      <c r="D20" s="46" t="s">
        <v>24</v>
      </c>
      <c r="E20" s="47">
        <v>11</v>
      </c>
      <c r="F20" s="46">
        <v>2</v>
      </c>
      <c r="G20" s="46">
        <v>3</v>
      </c>
      <c r="H20" s="46">
        <v>3</v>
      </c>
      <c r="I20" s="46">
        <v>2</v>
      </c>
      <c r="J20" s="46">
        <v>1</v>
      </c>
      <c r="K20" s="46">
        <v>11</v>
      </c>
      <c r="L20" s="48">
        <v>7</v>
      </c>
      <c r="M20" s="48">
        <f t="shared" si="36"/>
        <v>77</v>
      </c>
      <c r="N20" s="49">
        <v>1</v>
      </c>
      <c r="O20" s="25">
        <v>1</v>
      </c>
      <c r="P20" s="50" t="s">
        <v>25</v>
      </c>
      <c r="Q20" s="25">
        <f t="shared" ref="Q20" si="41">SUM(O20+N20-1)</f>
        <v>1</v>
      </c>
      <c r="R20" s="25">
        <f t="shared" si="37"/>
        <v>77</v>
      </c>
      <c r="S20" s="51">
        <v>60</v>
      </c>
      <c r="T20" s="51">
        <v>40</v>
      </c>
      <c r="U20" s="51">
        <v>30</v>
      </c>
      <c r="V20" s="25">
        <v>0.1</v>
      </c>
      <c r="W20" s="25">
        <f t="shared" si="38"/>
        <v>1.1</v>
      </c>
      <c r="X20" s="53">
        <f t="shared" si="39"/>
        <v>9</v>
      </c>
      <c r="Y20" s="53">
        <f t="shared" si="40"/>
        <v>7.7</v>
      </c>
      <c r="Z20" s="54" t="s">
        <v>43</v>
      </c>
      <c r="AA20" s="26">
        <v>1.3</v>
      </c>
      <c r="AB20" s="26"/>
    </row>
    <row r="21" s="16" customFormat="1" customHeight="1" spans="1:28">
      <c r="A21" s="25" t="s">
        <v>22</v>
      </c>
      <c r="B21" s="25">
        <v>1772632</v>
      </c>
      <c r="C21" s="25" t="s">
        <v>42</v>
      </c>
      <c r="D21" s="46" t="s">
        <v>24</v>
      </c>
      <c r="E21" s="56"/>
      <c r="F21" s="46">
        <v>2</v>
      </c>
      <c r="G21" s="46">
        <v>3</v>
      </c>
      <c r="H21" s="46">
        <v>3</v>
      </c>
      <c r="I21" s="46">
        <v>2</v>
      </c>
      <c r="J21" s="46">
        <v>1</v>
      </c>
      <c r="K21" s="46">
        <v>11</v>
      </c>
      <c r="L21" s="48">
        <v>4</v>
      </c>
      <c r="M21" s="48">
        <f t="shared" ref="M21" si="42">SUM(K21*L21)</f>
        <v>44</v>
      </c>
      <c r="N21" s="49">
        <v>1</v>
      </c>
      <c r="O21" s="25">
        <v>2</v>
      </c>
      <c r="P21" s="50" t="s">
        <v>25</v>
      </c>
      <c r="Q21" s="25">
        <f t="shared" si="1"/>
        <v>2</v>
      </c>
      <c r="R21" s="25">
        <f t="shared" si="14"/>
        <v>44</v>
      </c>
      <c r="S21" s="51">
        <v>60</v>
      </c>
      <c r="T21" s="51">
        <v>40</v>
      </c>
      <c r="U21" s="52">
        <v>20</v>
      </c>
      <c r="V21" s="25">
        <v>0.1</v>
      </c>
      <c r="W21" s="25">
        <f t="shared" si="26"/>
        <v>1.1</v>
      </c>
      <c r="X21" s="53">
        <f t="shared" si="27"/>
        <v>5.7</v>
      </c>
      <c r="Y21" s="53">
        <f t="shared" si="28"/>
        <v>4.4</v>
      </c>
      <c r="Z21" s="54" t="s">
        <v>43</v>
      </c>
      <c r="AA21" s="26">
        <v>1.3</v>
      </c>
      <c r="AB21" s="26"/>
    </row>
    <row r="22" s="16" customFormat="1" customHeight="1" spans="1:28">
      <c r="A22" s="25" t="s">
        <v>22</v>
      </c>
      <c r="B22" s="25">
        <v>1772631</v>
      </c>
      <c r="C22" s="25" t="s">
        <v>44</v>
      </c>
      <c r="D22" s="46" t="s">
        <v>24</v>
      </c>
      <c r="E22" s="47">
        <v>7</v>
      </c>
      <c r="F22" s="46">
        <v>2</v>
      </c>
      <c r="G22" s="46">
        <v>3</v>
      </c>
      <c r="H22" s="46">
        <v>3</v>
      </c>
      <c r="I22" s="46">
        <v>2</v>
      </c>
      <c r="J22" s="46">
        <v>1</v>
      </c>
      <c r="K22" s="46">
        <v>11</v>
      </c>
      <c r="L22" s="48">
        <v>7</v>
      </c>
      <c r="M22" s="48">
        <f t="shared" ref="M22:M23" si="43">SUM(K22*L22)</f>
        <v>77</v>
      </c>
      <c r="N22" s="49">
        <v>1</v>
      </c>
      <c r="O22" s="25">
        <v>1</v>
      </c>
      <c r="P22" s="50" t="s">
        <v>25</v>
      </c>
      <c r="Q22" s="25">
        <f t="shared" si="1"/>
        <v>1</v>
      </c>
      <c r="R22" s="25">
        <f t="shared" ref="R22:R23" si="44">SUM(M22*N22)</f>
        <v>77</v>
      </c>
      <c r="S22" s="51">
        <v>60</v>
      </c>
      <c r="T22" s="51">
        <v>40</v>
      </c>
      <c r="U22" s="51">
        <v>30</v>
      </c>
      <c r="V22" s="25">
        <v>0.1</v>
      </c>
      <c r="W22" s="25">
        <f t="shared" ref="W22:W23" si="45">V22*K22</f>
        <v>1.1</v>
      </c>
      <c r="X22" s="53">
        <f t="shared" ref="X22:X23" si="46">Y22+AA22</f>
        <v>9</v>
      </c>
      <c r="Y22" s="53">
        <f t="shared" ref="Y22:Y23" si="47">L22*W22</f>
        <v>7.7</v>
      </c>
      <c r="Z22" s="54" t="s">
        <v>43</v>
      </c>
      <c r="AA22" s="26">
        <v>1.3</v>
      </c>
      <c r="AB22" s="26"/>
    </row>
    <row r="23" s="16" customFormat="1" customHeight="1" spans="1:28">
      <c r="A23" s="25" t="s">
        <v>22</v>
      </c>
      <c r="B23" s="25">
        <v>1772630</v>
      </c>
      <c r="C23" s="25" t="s">
        <v>45</v>
      </c>
      <c r="D23" s="46" t="s">
        <v>24</v>
      </c>
      <c r="E23" s="25">
        <v>8</v>
      </c>
      <c r="F23" s="46">
        <v>2</v>
      </c>
      <c r="G23" s="46">
        <v>3</v>
      </c>
      <c r="H23" s="46">
        <v>3</v>
      </c>
      <c r="I23" s="46">
        <v>2</v>
      </c>
      <c r="J23" s="46">
        <v>1</v>
      </c>
      <c r="K23" s="46">
        <v>11</v>
      </c>
      <c r="L23" s="48">
        <v>8</v>
      </c>
      <c r="M23" s="48">
        <f t="shared" si="43"/>
        <v>88</v>
      </c>
      <c r="N23" s="49">
        <v>1</v>
      </c>
      <c r="O23" s="25">
        <v>1</v>
      </c>
      <c r="P23" s="50" t="s">
        <v>25</v>
      </c>
      <c r="Q23" s="25">
        <f t="shared" si="1"/>
        <v>1</v>
      </c>
      <c r="R23" s="25">
        <f t="shared" si="44"/>
        <v>88</v>
      </c>
      <c r="S23" s="51">
        <v>60</v>
      </c>
      <c r="T23" s="51">
        <v>40</v>
      </c>
      <c r="U23" s="51">
        <v>30</v>
      </c>
      <c r="V23" s="25">
        <v>0.1</v>
      </c>
      <c r="W23" s="25">
        <f t="shared" si="45"/>
        <v>1.1</v>
      </c>
      <c r="X23" s="53">
        <f t="shared" si="46"/>
        <v>10.1</v>
      </c>
      <c r="Y23" s="53">
        <f t="shared" si="47"/>
        <v>8.8</v>
      </c>
      <c r="Z23" s="54" t="s">
        <v>43</v>
      </c>
      <c r="AA23" s="26">
        <v>1.3</v>
      </c>
      <c r="AB23" s="26"/>
    </row>
    <row r="24" customHeight="1" spans="1:28">
      <c r="R24" s="17">
        <f>SUM(R4:R23)</f>
        <v>1045</v>
      </c>
    </row>
  </sheetData>
  <autoFilter xmlns:etc="http://www.wps.cn/officeDocument/2017/etCustomData" ref="A3:Z24" etc:filterBottomFollowUsedRange="0">
    <extLst/>
  </autoFilter>
  <mergeCells count="21">
    <mergeCell ref="A1:Y1"/>
    <mergeCell ref="F2:J2"/>
    <mergeCell ref="A2:A3"/>
    <mergeCell ref="B2:B3"/>
    <mergeCell ref="C2:C3"/>
    <mergeCell ref="D2:D3"/>
    <mergeCell ref="E2:E3"/>
    <mergeCell ref="E20:E21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X2:X3"/>
    <mergeCell ref="Y2:Y3"/>
  </mergeCells>
  <pageMargins left="0.393055555555556" right="0.196527777777778" top="0.409027777777778" bottom="0.2125" header="0.5" footer="0.5"/>
  <pageSetup paperSize="9" scale="5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workbookViewId="0">
      <selection activeCell="C35" sqref="C35"/>
    </sheetView>
  </sheetViews>
  <sheetFormatPr defaultColWidth="9" defaultRowHeight="14" outlineLevelRow="5" outlineLevelCol="6"/>
  <cols>
    <col min="1" max="1" width="9" style="1"/>
    <col min="2" max="2" width="20.5" style="1" customWidth="1"/>
    <col min="3" max="3" width="9" style="1"/>
    <col min="4" max="6" width="5.62727272727273" style="1" customWidth="1"/>
    <col min="7" max="7" width="9.37272727272727" style="1" customWidth="1"/>
    <col min="8" max="16384" width="9" style="1"/>
  </cols>
  <sheetData>
    <row r="1" spans="1:7">
      <c r="A1" s="2" t="s">
        <v>1</v>
      </c>
      <c r="B1" s="2" t="s">
        <v>46</v>
      </c>
      <c r="C1" s="2" t="s">
        <v>47</v>
      </c>
      <c r="D1" s="3" t="s">
        <v>48</v>
      </c>
      <c r="E1" s="4"/>
      <c r="F1" s="5"/>
      <c r="G1" s="2" t="s">
        <v>49</v>
      </c>
    </row>
    <row r="2" spans="1:7">
      <c r="A2" s="6" t="s">
        <v>22</v>
      </c>
      <c r="B2" s="7" t="s">
        <v>50</v>
      </c>
      <c r="C2" s="2" t="s">
        <v>51</v>
      </c>
      <c r="D2" s="8"/>
      <c r="E2" s="9"/>
      <c r="F2" s="10"/>
      <c r="G2" s="2"/>
    </row>
    <row r="3" spans="1:7">
      <c r="A3" s="11"/>
      <c r="B3" s="2"/>
      <c r="C3" s="2" t="s">
        <v>52</v>
      </c>
      <c r="D3" s="2">
        <v>45</v>
      </c>
      <c r="E3" s="2">
        <v>30</v>
      </c>
      <c r="F3" s="12">
        <v>50</v>
      </c>
      <c r="G3" s="2">
        <v>100</v>
      </c>
    </row>
    <row r="4" spans="1:7">
      <c r="A4" s="11"/>
      <c r="B4" s="13" t="s">
        <v>24</v>
      </c>
      <c r="C4" s="2" t="s">
        <v>53</v>
      </c>
      <c r="D4" s="2">
        <v>60</v>
      </c>
      <c r="E4" s="2">
        <v>40</v>
      </c>
      <c r="F4" s="2">
        <v>30</v>
      </c>
      <c r="G4" s="2">
        <v>9</v>
      </c>
    </row>
    <row r="5" spans="1:7">
      <c r="A5" s="11"/>
      <c r="B5" s="13"/>
      <c r="C5" s="2"/>
      <c r="D5" s="2">
        <v>60</v>
      </c>
      <c r="E5" s="2">
        <v>40</v>
      </c>
      <c r="F5" s="2">
        <v>20</v>
      </c>
      <c r="G5" s="2">
        <v>7</v>
      </c>
    </row>
    <row r="6" spans="1:7">
      <c r="A6" s="14"/>
      <c r="B6" s="13"/>
      <c r="C6" s="2"/>
      <c r="D6" s="2">
        <v>60</v>
      </c>
      <c r="E6" s="2">
        <v>40</v>
      </c>
      <c r="F6" s="2">
        <v>12</v>
      </c>
      <c r="G6" s="2">
        <v>6</v>
      </c>
    </row>
  </sheetData>
  <mergeCells count="5">
    <mergeCell ref="D1:F1"/>
    <mergeCell ref="D2:F2"/>
    <mergeCell ref="A2:A6"/>
    <mergeCell ref="B4:B6"/>
    <mergeCell ref="C4:C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包装物料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华为</dc:creator>
  <cp:lastModifiedBy>平常心A</cp:lastModifiedBy>
  <dcterms:created xsi:type="dcterms:W3CDTF">2024-08-14T05:50:00Z</dcterms:created>
  <dcterms:modified xsi:type="dcterms:W3CDTF">2026-03-16T03:20:49Z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10A65F84FA2F4433B747ED872B1862FF_13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