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50" windowHeight="7140"/>
  </bookViews>
  <sheets>
    <sheet name="Sheet3" sheetId="2" r:id="rId1"/>
    <sheet name="Sheet5" sheetId="3" r:id="rId2"/>
    <sheet name="Sheet1" sheetId="1" r:id="rId3"/>
  </sheets>
  <definedNames>
    <definedName name="_xlnm._FilterDatabase" localSheetId="2" hidden="1">Sheet1!$A$61:$Q$119</definedName>
  </definedNames>
  <calcPr calcId="191029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<sst xmlns="http://schemas.openxmlformats.org/spreadsheetml/2006/main" count="992" uniqueCount="99">
  <si>
    <t>Model Kodu</t>
  </si>
  <si>
    <t>Renk Kodu0Adı</t>
  </si>
  <si>
    <t>背面</t>
  </si>
  <si>
    <t>尺码范围</t>
  </si>
  <si>
    <t>求和项:XS</t>
  </si>
  <si>
    <t>求和项:S</t>
  </si>
  <si>
    <t>求和项:M</t>
  </si>
  <si>
    <t>求和项:L</t>
  </si>
  <si>
    <t>求和项:XL</t>
  </si>
  <si>
    <t>求和项:XXL</t>
  </si>
  <si>
    <t>求和项:3XL</t>
  </si>
  <si>
    <t>C3849AX</t>
  </si>
  <si>
    <t>BG749 0 VIZON</t>
  </si>
  <si>
    <t>背面空白</t>
  </si>
  <si>
    <t>无价格</t>
  </si>
  <si>
    <t>S-3XL</t>
  </si>
  <si>
    <t>XS-XXL</t>
  </si>
  <si>
    <t>有价格</t>
  </si>
  <si>
    <t>S-XXL</t>
  </si>
  <si>
    <t>KH461 0 Khaki</t>
  </si>
  <si>
    <t>总计</t>
  </si>
  <si>
    <t>采购数量为上面数量加3%，注意因为尺码段不一样，所以你包装时候一定要写上PO号，不然没办法区分。</t>
  </si>
  <si>
    <t>例如s-xxl BG749颜色 涉及到哪些PO，可以包装一起，但是要贴上使用这个包装吊牌的PO号</t>
  </si>
  <si>
    <t>XS</t>
  </si>
  <si>
    <t>S</t>
  </si>
  <si>
    <t>M</t>
  </si>
  <si>
    <t>L</t>
  </si>
  <si>
    <t>XL</t>
  </si>
  <si>
    <t>XXL</t>
  </si>
  <si>
    <t>3XL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</si>
  <si>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</si>
  <si>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</si>
  <si>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</si>
  <si>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</si>
  <si>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</si>
  <si>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</si>
  <si>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</si>
  <si>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Bir Lottaki Ürün Sayısı</t>
  </si>
  <si>
    <t>Teslimat Ülkesi</t>
  </si>
  <si>
    <r>
      <t>LOT</t>
    </r>
    <r>
      <rPr>
        <b/>
        <sz val="11"/>
        <rFont val="宋体"/>
        <charset val="134"/>
      </rPr>
      <t>贴纸数量</t>
    </r>
  </si>
  <si>
    <t>Depo Girişi Olan Lot Sayısı</t>
  </si>
  <si>
    <t>Depo Girişi Olan Açık Adet Sayısı</t>
  </si>
  <si>
    <t>24 WN</t>
  </si>
  <si>
    <t>DEFACTO PERAKENDE TİC.A.Ş. DEPO Organize San. Bölgesi 6.Depo Kazım Karabekir Mah. Cumhuriyet Cad. Tekirdağ/Çerkezköy Tel:0090 282 758 11 34035</t>
  </si>
  <si>
    <t>19.07.2024</t>
  </si>
  <si>
    <t>C3849AXTRAA1</t>
  </si>
  <si>
    <t>TURKEY</t>
  </si>
  <si>
    <t>C3849AXTRAAA2</t>
  </si>
  <si>
    <t>C3849AXTRAAA3</t>
  </si>
  <si>
    <t>C3849AXTRAB1</t>
  </si>
  <si>
    <t>GEORGIA</t>
  </si>
  <si>
    <t>25.06.2024</t>
  </si>
  <si>
    <t>C3849AXAA2</t>
  </si>
  <si>
    <t>C3849AXAB5</t>
  </si>
  <si>
    <t>C3849AXAB6</t>
  </si>
  <si>
    <t>UZBEKISTAN</t>
  </si>
  <si>
    <t>ALBANIA</t>
  </si>
  <si>
    <t>RUSSIA</t>
  </si>
  <si>
    <t>C3849AXRUSA1</t>
  </si>
  <si>
    <t>C3849AXRUS1A</t>
  </si>
  <si>
    <t>C3849AXRUS1A1</t>
  </si>
  <si>
    <t>C3849AXRUSB1</t>
  </si>
  <si>
    <t>C3849AXRUSB2</t>
  </si>
  <si>
    <t>BOSNIA</t>
  </si>
  <si>
    <t>C3849AXAB11</t>
  </si>
  <si>
    <t>MOLDOVA</t>
  </si>
  <si>
    <t>MONTENEGRO</t>
  </si>
  <si>
    <t>MACEDONIA</t>
  </si>
  <si>
    <t>C3849AXAB21</t>
  </si>
  <si>
    <t>ECOM MP</t>
  </si>
  <si>
    <t>C3849AXECOMA1</t>
  </si>
  <si>
    <t>C3849AXECOMB1</t>
  </si>
  <si>
    <t>C3849AXECOMB2</t>
  </si>
  <si>
    <t>KAZAKHSTAN</t>
  </si>
  <si>
    <t>C3849AXKZKA1</t>
  </si>
  <si>
    <t>C3849AXKZK1A1</t>
  </si>
  <si>
    <t>C3849AXKZK1A2</t>
  </si>
  <si>
    <t>C3849AXKZKB1</t>
  </si>
  <si>
    <t>UKRAINE</t>
  </si>
  <si>
    <t>SERBIA</t>
  </si>
  <si>
    <t>GERMANY</t>
  </si>
  <si>
    <t>BELARUS</t>
  </si>
  <si>
    <t>C3849AXBLRA1</t>
  </si>
  <si>
    <t>C3849AXBLRB1</t>
  </si>
  <si>
    <t>İSTANBUL DEPO</t>
  </si>
  <si>
    <t>18.07.2024</t>
  </si>
  <si>
    <t>C3849AXECOMSA1L</t>
  </si>
  <si>
    <t>ECOM</t>
  </si>
  <si>
    <t>C3849AXECOMSA1M</t>
  </si>
  <si>
    <t>C3849AXECOMSA1S</t>
  </si>
  <si>
    <t>C3849AXECOMSA1XL</t>
  </si>
  <si>
    <t>C3849AXECOMSBXS</t>
  </si>
  <si>
    <t>C3849AXECOMSA1XXL</t>
  </si>
  <si>
    <t>C3849AXECOMSB1L</t>
  </si>
  <si>
    <t>C3849AXECOMSB1M</t>
  </si>
  <si>
    <t>C3849AXECOMSB1S</t>
  </si>
  <si>
    <t>C3849AXECOMSB1XL</t>
  </si>
  <si>
    <t>C3849AXECOMSB1XXL</t>
  </si>
  <si>
    <t>Beden Bazlı Toplam Sipariş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</si>
</sst>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176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4" fillId="2" borderId="0" xfId="0" applyNumberFormat="1" applyFont="1" applyFill="1" applyAlignment="1"/>
    <xf numFmtId="0" fontId="2" fillId="2" borderId="0" xfId="0" applyNumberFormat="1" applyFont="1" applyFill="1" applyAlignment="1"/>
    <xf numFmtId="0" fontId="4" fillId="3" borderId="0" xfId="0" applyNumberFormat="1" applyFont="1" applyFill="1" applyAlignment="1"/>
    <xf numFmtId="0" fontId="2" fillId="3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0.7972337963" refreshedBy="Administrator" recordCount="56">
  <cacheSource type="worksheet">
    <worksheetSource ref="A62:R118" sheet="Sheet1"/>
  </cacheSource>
  <cacheFields count="18">
    <cacheField name="Model Kodu" numFmtId="0">
      <sharedItems count="1">
        <s v="C3849AX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1316517" maxValue="1316540" count="16">
        <n v="1316539"/>
        <n v="1316526"/>
        <n v="1316527"/>
        <n v="1316528"/>
        <n v="1316529"/>
        <n v="1316530"/>
        <n v="1316531"/>
        <n v="1316532"/>
        <n v="1316533"/>
        <n v="1316534"/>
        <n v="1316517"/>
        <n v="1316518"/>
        <n v="1316519"/>
        <n v="1316520"/>
        <n v="1316521"/>
        <n v="1316540"/>
      </sharedItems>
    </cacheField>
    <cacheField name="Ship To" numFmtId="0">
      <sharedItems count="16">
        <s v="DEFACTO PERAKENDE TİC.A.Ş. DEPO Organize San. Bölgesi 6.Depo Kazım Karabekir Mah. Cumhuriyet Cad. Tekirdağ/Çerkezköy Tel:0090 282 758 11 34035"/>
        <s v="GEORGIA"/>
        <s v="UZBEKISTAN"/>
        <s v="ALBANIA"/>
        <s v="RUSSIA"/>
        <s v="BOSNIA"/>
        <s v="MOLDOVA"/>
        <s v="MONTENEGRO"/>
        <s v="MACEDONIA"/>
        <s v="ECOM MP"/>
        <s v="KAZAKHSTAN"/>
        <s v="UKRAINE"/>
        <s v="SERBIA"/>
        <s v="GERMANY"/>
        <s v="BELARUS"/>
        <s v="İSTANBUL DEPO"/>
      </sharedItems>
    </cacheField>
    <cacheField name="Tedarikçi Termini" numFmtId="1">
      <sharedItems count="3">
        <s v="19.07.2024"/>
        <s v="25.06.2024"/>
        <s v="18.07.2024"/>
      </sharedItems>
    </cacheField>
    <cacheField name="Renk Kodu0Adı" numFmtId="1">
      <sharedItems count="2">
        <s v="KH461 0 Khaki"/>
        <s v="BG749 0 VIZON"/>
      </sharedItems>
    </cacheField>
    <cacheField name="Lot Kodu" numFmtId="1">
      <sharedItems count="34">
        <s v="C3849AXTRAA1"/>
        <s v="C3849AXTRAAA2"/>
        <s v="C3849AXTRAAA3"/>
        <s v="C3849AXTRAB1"/>
        <s v="C3849AXAA2"/>
        <s v="C3849AXAB5"/>
        <s v="C3849AXAB6"/>
        <s v="C3849AXRUSA1"/>
        <s v="C3849AXRUS1A"/>
        <s v="C3849AXRUS1A1"/>
        <s v="C3849AXRUSB1"/>
        <s v="C3849AXRUSB2"/>
        <s v="C3849AXAB11"/>
        <s v="C3849AXAB21"/>
        <s v="C3849AXECOMA1"/>
        <s v="C3849AXECOMB1"/>
        <s v="C3849AXECOMB2"/>
        <s v="C3849AXKZKA1"/>
        <s v="C3849AXKZK1A1"/>
        <s v="C3849AXKZK1A2"/>
        <s v="C3849AXKZKB1"/>
        <s v="C3849AXBLRA1"/>
        <s v="C3849AXBLRB1"/>
        <s v="C3849AXECOMSA1L"/>
        <s v="C3849AXECOMSA1M"/>
        <s v="C3849AXECOMSA1S"/>
        <s v="C3849AXECOMSA1XL"/>
        <s v="C3849AXECOMSBXS"/>
        <s v="C3849AXECOMSA1XXL"/>
        <s v="C3849AXECOMSB1L"/>
        <s v="C3849AXECOMSB1M"/>
        <s v="C3849AXECOMSB1S"/>
        <s v="C3849AXECOMSB1XL"/>
        <s v="C3849AXECOMSB1XXL"/>
      </sharedItems>
    </cacheField>
    <cacheField name="Set İçeriği" numFmtId="1">
      <sharedItems containsSemiMixedTypes="0" containsString="0" containsNumber="1" containsInteger="1" minValue="1" maxValue="1" count="1">
        <n v="1"/>
      </sharedItems>
    </cacheField>
    <cacheField name="XS" numFmtId="1">
      <sharedItems containsSemiMixedTypes="0" containsString="0" containsNumber="1" containsInteger="1" minValue="0" maxValue="275" count="6">
        <n v="275"/>
        <n v="0"/>
        <n v="3"/>
        <n v="2"/>
        <n v="11"/>
        <n v="80"/>
      </sharedItems>
    </cacheField>
    <cacheField name="S" numFmtId="1">
      <sharedItems containsSemiMixedTypes="0" containsString="0" containsNumber="1" containsInteger="1" minValue="0" maxValue="550" count="25">
        <n v="550"/>
        <n v="0"/>
        <n v="142"/>
        <n v="220"/>
        <n v="8"/>
        <n v="6"/>
        <n v="4"/>
        <n v="10"/>
        <n v="12"/>
        <n v="17"/>
        <n v="16"/>
        <n v="22"/>
        <n v="15"/>
        <n v="18"/>
        <n v="7"/>
        <n v="3"/>
        <n v="1"/>
        <n v="5"/>
        <n v="31"/>
        <n v="26"/>
        <n v="2"/>
        <n v="19"/>
        <n v="14"/>
        <n v="100"/>
        <n v="34"/>
      </sharedItems>
    </cacheField>
    <cacheField name="M" numFmtId="1">
      <sharedItems containsSemiMixedTypes="0" containsString="0" containsNumber="1" containsInteger="1" minValue="0" maxValue="550" count="22">
        <n v="550"/>
        <n v="0"/>
        <n v="142"/>
        <n v="220"/>
        <n v="16"/>
        <n v="6"/>
        <n v="12"/>
        <n v="8"/>
        <n v="4"/>
        <n v="20"/>
        <n v="34"/>
        <n v="22"/>
        <n v="30"/>
        <n v="18"/>
        <n v="14"/>
        <n v="2"/>
        <n v="10"/>
        <n v="62"/>
        <n v="26"/>
        <n v="36"/>
        <n v="38"/>
        <n v="90"/>
      </sharedItems>
    </cacheField>
    <cacheField name="L" numFmtId="1">
      <sharedItems containsSemiMixedTypes="0" containsString="0" containsNumber="1" containsInteger="1" minValue="0" maxValue="550" count="22">
        <n v="550"/>
        <n v="142"/>
        <n v="0"/>
        <n v="220"/>
        <n v="16"/>
        <n v="6"/>
        <n v="12"/>
        <n v="8"/>
        <n v="4"/>
        <n v="20"/>
        <n v="34"/>
        <n v="22"/>
        <n v="30"/>
        <n v="18"/>
        <n v="14"/>
        <n v="2"/>
        <n v="10"/>
        <n v="62"/>
        <n v="26"/>
        <n v="36"/>
        <n v="38"/>
        <n v="90"/>
      </sharedItems>
    </cacheField>
    <cacheField name="XL" numFmtId="0">
      <sharedItems containsSemiMixedTypes="0" containsString="0" containsNumber="1" containsInteger="1" minValue="0" maxValue="550" count="27">
        <n v="550"/>
        <n v="71"/>
        <n v="0"/>
        <n v="330"/>
        <n v="16"/>
        <n v="9"/>
        <n v="3"/>
        <n v="12"/>
        <n v="2"/>
        <n v="20"/>
        <n v="18"/>
        <n v="34"/>
        <n v="4"/>
        <n v="24"/>
        <n v="11"/>
        <n v="30"/>
        <n v="27"/>
        <n v="14"/>
        <n v="6"/>
        <n v="10"/>
        <n v="15"/>
        <n v="62"/>
        <n v="39"/>
        <n v="36"/>
        <n v="38"/>
        <n v="21"/>
        <n v="90"/>
      </sharedItems>
    </cacheField>
    <cacheField name="XXL" numFmtId="0">
      <sharedItems containsSemiMixedTypes="0" containsString="0" containsNumber="1" containsInteger="1" minValue="0" maxValue="275" count="24">
        <n v="275"/>
        <n v="0"/>
        <n v="110"/>
        <n v="16"/>
        <n v="3"/>
        <n v="12"/>
        <n v="4"/>
        <n v="20"/>
        <n v="6"/>
        <n v="34"/>
        <n v="8"/>
        <n v="30"/>
        <n v="9"/>
        <n v="7"/>
        <n v="2"/>
        <n v="1"/>
        <n v="10"/>
        <n v="5"/>
        <n v="62"/>
        <n v="13"/>
        <n v="36"/>
        <n v="38"/>
        <n v="70"/>
        <n v="24"/>
      </sharedItems>
    </cacheField>
    <cacheField name="3XL" numFmtId="0">
      <sharedItems containsSemiMixedTypes="0" containsString="0" containsNumber="1" containsInteger="1" minValue="0" maxValue="31" count="14">
        <n v="0"/>
        <n v="8"/>
        <n v="6"/>
        <n v="10"/>
        <n v="17"/>
        <n v="15"/>
        <n v="7"/>
        <n v="3"/>
        <n v="1"/>
        <n v="5"/>
        <n v="31"/>
        <n v="18"/>
        <n v="2"/>
        <n v="19"/>
      </sharedItems>
    </cacheField>
    <cacheField name="Teslimat Ülkesi" numFmtId="0">
      <sharedItems count="16">
        <s v="TURKEY"/>
        <s v="GEORGIA"/>
        <s v="UZBEKISTAN"/>
        <s v="ALBANIA"/>
        <s v="RUSSIA"/>
        <s v="BOSNIA"/>
        <s v="MOLDOVA"/>
        <s v="MONTENEGRO"/>
        <s v="MACEDONIA"/>
        <s v="ECOM MP"/>
        <s v="KAZAKHSTAN"/>
        <s v="UKRAINE"/>
        <s v="SERBIA"/>
        <s v="GERMANY"/>
        <s v="BELARUS"/>
        <s v="ECOM"/>
      </sharedItems>
    </cacheField>
    <cacheField name="背面" numFmtId="0">
      <sharedItems count="3">
        <s v="有价格"/>
        <s v="背面空白"/>
        <s v="无价格"/>
      </sharedItems>
    </cacheField>
    <cacheField name="尺码范围" numFmtId="0">
      <sharedItems containsNumber="1" containsInteger="1" containsMixedTypes="1" count="4">
        <s v="XS-XXL"/>
        <s v="S-XXL"/>
        <s v="S-3XL"/>
        <n v="0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0.8150578704" refreshedBy="Administrator" recordCount="56">
  <cacheSource type="worksheet">
    <worksheetSource ref="A62:O118" sheet="Sheet1"/>
  </cacheSource>
  <cacheFields count="15">
    <cacheField name="Model Kodu" numFmtId="0">
      <sharedItems count="1">
        <s v="C3849AX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1316517" maxValue="1316540" count="16">
        <n v="1316539"/>
        <n v="1316526"/>
        <n v="1316527"/>
        <n v="1316528"/>
        <n v="1316529"/>
        <n v="1316530"/>
        <n v="1316531"/>
        <n v="1316532"/>
        <n v="1316533"/>
        <n v="1316534"/>
        <n v="1316517"/>
        <n v="1316518"/>
        <n v="1316519"/>
        <n v="1316520"/>
        <n v="1316521"/>
        <n v="1316540"/>
      </sharedItems>
    </cacheField>
    <cacheField name="Ship To" numFmtId="0">
      <sharedItems count="16">
        <s v="DEFACTO PERAKENDE TİC.A.Ş. DEPO Organize San. Bölgesi 6.Depo Kazım Karabekir Mah. Cumhuriyet Cad. Tekirdağ/Çerkezköy Tel:0090 282 758 11 34035"/>
        <s v="GEORGIA"/>
        <s v="UZBEKISTAN"/>
        <s v="ALBANIA"/>
        <s v="RUSSIA"/>
        <s v="BOSNIA"/>
        <s v="MOLDOVA"/>
        <s v="MONTENEGRO"/>
        <s v="MACEDONIA"/>
        <s v="ECOM MP"/>
        <s v="KAZAKHSTAN"/>
        <s v="UKRAINE"/>
        <s v="SERBIA"/>
        <s v="GERMANY"/>
        <s v="BELARUS"/>
        <s v="İSTANBUL DEPO"/>
      </sharedItems>
    </cacheField>
    <cacheField name="Tedarikçi Termini" numFmtId="1">
      <sharedItems count="3">
        <s v="19.07.2024"/>
        <s v="25.06.2024"/>
        <s v="18.07.2024"/>
      </sharedItems>
    </cacheField>
    <cacheField name="Renk Kodu0Adı" numFmtId="1">
      <sharedItems count="2">
        <s v="KH461 0 Khaki"/>
        <s v="BG749 0 VIZON"/>
      </sharedItems>
    </cacheField>
    <cacheField name="Lot Kodu" numFmtId="1">
      <sharedItems count="34">
        <s v="C3849AXTRAA1"/>
        <s v="C3849AXTRAAA2"/>
        <s v="C3849AXTRAAA3"/>
        <s v="C3849AXTRAB1"/>
        <s v="C3849AXAA2"/>
        <s v="C3849AXAB5"/>
        <s v="C3849AXAB6"/>
        <s v="C3849AXRUSA1"/>
        <s v="C3849AXRUS1A"/>
        <s v="C3849AXRUS1A1"/>
        <s v="C3849AXRUSB1"/>
        <s v="C3849AXRUSB2"/>
        <s v="C3849AXAB11"/>
        <s v="C3849AXAB21"/>
        <s v="C3849AXECOMA1"/>
        <s v="C3849AXECOMB1"/>
        <s v="C3849AXECOMB2"/>
        <s v="C3849AXKZKA1"/>
        <s v="C3849AXKZK1A1"/>
        <s v="C3849AXKZK1A2"/>
        <s v="C3849AXKZKB1"/>
        <s v="C3849AXBLRA1"/>
        <s v="C3849AXBLRB1"/>
        <s v="C3849AXECOMSA1L"/>
        <s v="C3849AXECOMSA1M"/>
        <s v="C3849AXECOMSA1S"/>
        <s v="C3849AXECOMSA1XL"/>
        <s v="C3849AXECOMSBXS"/>
        <s v="C3849AXECOMSA1XXL"/>
        <s v="C3849AXECOMSB1L"/>
        <s v="C3849AXECOMSB1M"/>
        <s v="C3849AXECOMSB1S"/>
        <s v="C3849AXECOMSB1XL"/>
        <s v="C3849AXECOMSB1XXL"/>
      </sharedItems>
    </cacheField>
    <cacheField name="Set İçeriği" numFmtId="1">
      <sharedItems containsSemiMixedTypes="0" containsString="0" containsNumber="1" containsInteger="1" minValue="1" maxValue="1" count="1">
        <n v="1"/>
      </sharedItems>
    </cacheField>
    <cacheField name="XS" numFmtId="1">
      <sharedItems containsSemiMixedTypes="0" containsString="0" containsNumber="1" containsInteger="1" minValue="0" maxValue="275" count="6">
        <n v="275"/>
        <n v="0"/>
        <n v="3"/>
        <n v="2"/>
        <n v="11"/>
        <n v="80"/>
      </sharedItems>
    </cacheField>
    <cacheField name="S" numFmtId="1">
      <sharedItems containsSemiMixedTypes="0" containsString="0" containsNumber="1" containsInteger="1" minValue="0" maxValue="550" count="25">
        <n v="550"/>
        <n v="0"/>
        <n v="142"/>
        <n v="220"/>
        <n v="8"/>
        <n v="6"/>
        <n v="4"/>
        <n v="10"/>
        <n v="12"/>
        <n v="17"/>
        <n v="16"/>
        <n v="22"/>
        <n v="15"/>
        <n v="18"/>
        <n v="7"/>
        <n v="3"/>
        <n v="1"/>
        <n v="5"/>
        <n v="31"/>
        <n v="26"/>
        <n v="2"/>
        <n v="19"/>
        <n v="14"/>
        <n v="100"/>
        <n v="34"/>
      </sharedItems>
    </cacheField>
    <cacheField name="M" numFmtId="1">
      <sharedItems containsSemiMixedTypes="0" containsString="0" containsNumber="1" containsInteger="1" minValue="0" maxValue="550" count="22">
        <n v="550"/>
        <n v="0"/>
        <n v="142"/>
        <n v="220"/>
        <n v="16"/>
        <n v="6"/>
        <n v="12"/>
        <n v="8"/>
        <n v="4"/>
        <n v="20"/>
        <n v="34"/>
        <n v="22"/>
        <n v="30"/>
        <n v="18"/>
        <n v="14"/>
        <n v="2"/>
        <n v="10"/>
        <n v="62"/>
        <n v="26"/>
        <n v="36"/>
        <n v="38"/>
        <n v="90"/>
      </sharedItems>
    </cacheField>
    <cacheField name="L" numFmtId="1">
      <sharedItems containsSemiMixedTypes="0" containsString="0" containsNumber="1" containsInteger="1" minValue="0" maxValue="550" count="22">
        <n v="550"/>
        <n v="142"/>
        <n v="0"/>
        <n v="220"/>
        <n v="16"/>
        <n v="6"/>
        <n v="12"/>
        <n v="8"/>
        <n v="4"/>
        <n v="20"/>
        <n v="34"/>
        <n v="22"/>
        <n v="30"/>
        <n v="18"/>
        <n v="14"/>
        <n v="2"/>
        <n v="10"/>
        <n v="62"/>
        <n v="26"/>
        <n v="36"/>
        <n v="38"/>
        <n v="90"/>
      </sharedItems>
    </cacheField>
    <cacheField name="XL" numFmtId="0">
      <sharedItems containsSemiMixedTypes="0" containsString="0" containsNumber="1" containsInteger="1" minValue="0" maxValue="550" count="27">
        <n v="550"/>
        <n v="71"/>
        <n v="0"/>
        <n v="330"/>
        <n v="16"/>
        <n v="9"/>
        <n v="3"/>
        <n v="12"/>
        <n v="2"/>
        <n v="20"/>
        <n v="18"/>
        <n v="34"/>
        <n v="4"/>
        <n v="24"/>
        <n v="11"/>
        <n v="30"/>
        <n v="27"/>
        <n v="14"/>
        <n v="6"/>
        <n v="10"/>
        <n v="15"/>
        <n v="62"/>
        <n v="39"/>
        <n v="36"/>
        <n v="38"/>
        <n v="21"/>
        <n v="90"/>
      </sharedItems>
    </cacheField>
    <cacheField name="XXL" numFmtId="0">
      <sharedItems containsSemiMixedTypes="0" containsString="0" containsNumber="1" containsInteger="1" minValue="0" maxValue="275" count="24">
        <n v="275"/>
        <n v="0"/>
        <n v="110"/>
        <n v="16"/>
        <n v="3"/>
        <n v="12"/>
        <n v="4"/>
        <n v="20"/>
        <n v="6"/>
        <n v="34"/>
        <n v="8"/>
        <n v="30"/>
        <n v="9"/>
        <n v="7"/>
        <n v="2"/>
        <n v="1"/>
        <n v="10"/>
        <n v="5"/>
        <n v="62"/>
        <n v="13"/>
        <n v="36"/>
        <n v="38"/>
        <n v="70"/>
        <n v="24"/>
      </sharedItems>
    </cacheField>
    <cacheField name="3XL" numFmtId="0">
      <sharedItems containsSemiMixedTypes="0" containsString="0" containsNumber="1" containsInteger="1" minValue="0" maxValue="31" count="14">
        <n v="0"/>
        <n v="8"/>
        <n v="6"/>
        <n v="10"/>
        <n v="17"/>
        <n v="15"/>
        <n v="7"/>
        <n v="3"/>
        <n v="1"/>
        <n v="5"/>
        <n v="31"/>
        <n v="18"/>
        <n v="2"/>
        <n v="1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0"/>
    <x v="1"/>
    <x v="1"/>
    <x v="1"/>
    <x v="1"/>
    <x v="1"/>
    <x v="1"/>
    <x v="0"/>
    <x v="0"/>
    <x v="0"/>
    <x v="1"/>
  </r>
  <r>
    <x v="0"/>
    <x v="0"/>
    <x v="0"/>
    <x v="0"/>
    <x v="0"/>
    <x v="0"/>
    <x v="2"/>
    <x v="0"/>
    <x v="1"/>
    <x v="2"/>
    <x v="2"/>
    <x v="2"/>
    <x v="2"/>
    <x v="1"/>
    <x v="0"/>
    <x v="0"/>
    <x v="0"/>
    <x v="1"/>
  </r>
  <r>
    <x v="0"/>
    <x v="0"/>
    <x v="0"/>
    <x v="0"/>
    <x v="0"/>
    <x v="1"/>
    <x v="3"/>
    <x v="0"/>
    <x v="1"/>
    <x v="3"/>
    <x v="3"/>
    <x v="3"/>
    <x v="3"/>
    <x v="2"/>
    <x v="0"/>
    <x v="0"/>
    <x v="0"/>
    <x v="1"/>
  </r>
  <r>
    <x v="0"/>
    <x v="0"/>
    <x v="1"/>
    <x v="1"/>
    <x v="1"/>
    <x v="0"/>
    <x v="4"/>
    <x v="0"/>
    <x v="1"/>
    <x v="4"/>
    <x v="4"/>
    <x v="4"/>
    <x v="4"/>
    <x v="3"/>
    <x v="1"/>
    <x v="1"/>
    <x v="0"/>
    <x v="2"/>
  </r>
  <r>
    <x v="0"/>
    <x v="0"/>
    <x v="1"/>
    <x v="1"/>
    <x v="1"/>
    <x v="1"/>
    <x v="5"/>
    <x v="0"/>
    <x v="1"/>
    <x v="5"/>
    <x v="5"/>
    <x v="5"/>
    <x v="5"/>
    <x v="4"/>
    <x v="0"/>
    <x v="1"/>
    <x v="0"/>
    <x v="0"/>
  </r>
  <r>
    <x v="0"/>
    <x v="0"/>
    <x v="1"/>
    <x v="1"/>
    <x v="1"/>
    <x v="1"/>
    <x v="6"/>
    <x v="0"/>
    <x v="2"/>
    <x v="5"/>
    <x v="5"/>
    <x v="5"/>
    <x v="6"/>
    <x v="1"/>
    <x v="0"/>
    <x v="1"/>
    <x v="0"/>
    <x v="0"/>
  </r>
  <r>
    <x v="0"/>
    <x v="0"/>
    <x v="2"/>
    <x v="2"/>
    <x v="1"/>
    <x v="0"/>
    <x v="4"/>
    <x v="0"/>
    <x v="1"/>
    <x v="5"/>
    <x v="6"/>
    <x v="6"/>
    <x v="7"/>
    <x v="5"/>
    <x v="2"/>
    <x v="2"/>
    <x v="0"/>
    <x v="2"/>
  </r>
  <r>
    <x v="0"/>
    <x v="0"/>
    <x v="2"/>
    <x v="2"/>
    <x v="1"/>
    <x v="1"/>
    <x v="5"/>
    <x v="0"/>
    <x v="1"/>
    <x v="4"/>
    <x v="7"/>
    <x v="7"/>
    <x v="7"/>
    <x v="6"/>
    <x v="0"/>
    <x v="2"/>
    <x v="0"/>
    <x v="0"/>
  </r>
  <r>
    <x v="0"/>
    <x v="0"/>
    <x v="2"/>
    <x v="2"/>
    <x v="1"/>
    <x v="1"/>
    <x v="6"/>
    <x v="0"/>
    <x v="3"/>
    <x v="6"/>
    <x v="8"/>
    <x v="8"/>
    <x v="8"/>
    <x v="1"/>
    <x v="0"/>
    <x v="2"/>
    <x v="0"/>
    <x v="0"/>
  </r>
  <r>
    <x v="0"/>
    <x v="0"/>
    <x v="3"/>
    <x v="3"/>
    <x v="1"/>
    <x v="0"/>
    <x v="4"/>
    <x v="0"/>
    <x v="1"/>
    <x v="7"/>
    <x v="9"/>
    <x v="9"/>
    <x v="9"/>
    <x v="7"/>
    <x v="3"/>
    <x v="3"/>
    <x v="0"/>
    <x v="2"/>
  </r>
  <r>
    <x v="0"/>
    <x v="0"/>
    <x v="3"/>
    <x v="3"/>
    <x v="1"/>
    <x v="1"/>
    <x v="5"/>
    <x v="0"/>
    <x v="1"/>
    <x v="8"/>
    <x v="6"/>
    <x v="6"/>
    <x v="10"/>
    <x v="8"/>
    <x v="0"/>
    <x v="3"/>
    <x v="0"/>
    <x v="0"/>
  </r>
  <r>
    <x v="0"/>
    <x v="0"/>
    <x v="3"/>
    <x v="3"/>
    <x v="1"/>
    <x v="1"/>
    <x v="6"/>
    <x v="0"/>
    <x v="2"/>
    <x v="5"/>
    <x v="5"/>
    <x v="5"/>
    <x v="6"/>
    <x v="1"/>
    <x v="0"/>
    <x v="3"/>
    <x v="0"/>
    <x v="0"/>
  </r>
  <r>
    <x v="0"/>
    <x v="0"/>
    <x v="4"/>
    <x v="4"/>
    <x v="1"/>
    <x v="0"/>
    <x v="7"/>
    <x v="0"/>
    <x v="1"/>
    <x v="9"/>
    <x v="10"/>
    <x v="10"/>
    <x v="11"/>
    <x v="9"/>
    <x v="4"/>
    <x v="4"/>
    <x v="1"/>
    <x v="3"/>
  </r>
  <r>
    <x v="0"/>
    <x v="0"/>
    <x v="4"/>
    <x v="4"/>
    <x v="1"/>
    <x v="0"/>
    <x v="8"/>
    <x v="0"/>
    <x v="1"/>
    <x v="1"/>
    <x v="1"/>
    <x v="7"/>
    <x v="12"/>
    <x v="1"/>
    <x v="0"/>
    <x v="4"/>
    <x v="1"/>
    <x v="3"/>
  </r>
  <r>
    <x v="0"/>
    <x v="0"/>
    <x v="4"/>
    <x v="4"/>
    <x v="1"/>
    <x v="0"/>
    <x v="9"/>
    <x v="0"/>
    <x v="1"/>
    <x v="4"/>
    <x v="7"/>
    <x v="2"/>
    <x v="2"/>
    <x v="1"/>
    <x v="0"/>
    <x v="4"/>
    <x v="1"/>
    <x v="3"/>
  </r>
  <r>
    <x v="0"/>
    <x v="0"/>
    <x v="4"/>
    <x v="4"/>
    <x v="1"/>
    <x v="1"/>
    <x v="10"/>
    <x v="0"/>
    <x v="1"/>
    <x v="10"/>
    <x v="4"/>
    <x v="4"/>
    <x v="13"/>
    <x v="10"/>
    <x v="0"/>
    <x v="4"/>
    <x v="1"/>
    <x v="3"/>
  </r>
  <r>
    <x v="0"/>
    <x v="0"/>
    <x v="4"/>
    <x v="4"/>
    <x v="1"/>
    <x v="1"/>
    <x v="11"/>
    <x v="0"/>
    <x v="4"/>
    <x v="11"/>
    <x v="11"/>
    <x v="11"/>
    <x v="14"/>
    <x v="1"/>
    <x v="0"/>
    <x v="4"/>
    <x v="1"/>
    <x v="3"/>
  </r>
  <r>
    <x v="0"/>
    <x v="0"/>
    <x v="5"/>
    <x v="5"/>
    <x v="1"/>
    <x v="0"/>
    <x v="4"/>
    <x v="0"/>
    <x v="1"/>
    <x v="12"/>
    <x v="12"/>
    <x v="12"/>
    <x v="15"/>
    <x v="11"/>
    <x v="5"/>
    <x v="5"/>
    <x v="0"/>
    <x v="2"/>
  </r>
  <r>
    <x v="0"/>
    <x v="0"/>
    <x v="5"/>
    <x v="5"/>
    <x v="1"/>
    <x v="1"/>
    <x v="5"/>
    <x v="0"/>
    <x v="1"/>
    <x v="13"/>
    <x v="13"/>
    <x v="13"/>
    <x v="16"/>
    <x v="12"/>
    <x v="0"/>
    <x v="5"/>
    <x v="0"/>
    <x v="2"/>
  </r>
  <r>
    <x v="0"/>
    <x v="0"/>
    <x v="5"/>
    <x v="5"/>
    <x v="1"/>
    <x v="1"/>
    <x v="12"/>
    <x v="0"/>
    <x v="1"/>
    <x v="14"/>
    <x v="14"/>
    <x v="14"/>
    <x v="17"/>
    <x v="13"/>
    <x v="6"/>
    <x v="5"/>
    <x v="0"/>
    <x v="2"/>
  </r>
  <r>
    <x v="0"/>
    <x v="0"/>
    <x v="6"/>
    <x v="6"/>
    <x v="1"/>
    <x v="0"/>
    <x v="4"/>
    <x v="0"/>
    <x v="1"/>
    <x v="7"/>
    <x v="9"/>
    <x v="9"/>
    <x v="9"/>
    <x v="7"/>
    <x v="3"/>
    <x v="6"/>
    <x v="0"/>
    <x v="2"/>
  </r>
  <r>
    <x v="0"/>
    <x v="0"/>
    <x v="6"/>
    <x v="6"/>
    <x v="1"/>
    <x v="1"/>
    <x v="5"/>
    <x v="0"/>
    <x v="1"/>
    <x v="8"/>
    <x v="6"/>
    <x v="6"/>
    <x v="10"/>
    <x v="8"/>
    <x v="0"/>
    <x v="6"/>
    <x v="0"/>
    <x v="2"/>
  </r>
  <r>
    <x v="0"/>
    <x v="0"/>
    <x v="6"/>
    <x v="6"/>
    <x v="1"/>
    <x v="1"/>
    <x v="12"/>
    <x v="0"/>
    <x v="1"/>
    <x v="15"/>
    <x v="5"/>
    <x v="5"/>
    <x v="18"/>
    <x v="4"/>
    <x v="7"/>
    <x v="6"/>
    <x v="0"/>
    <x v="2"/>
  </r>
  <r>
    <x v="0"/>
    <x v="0"/>
    <x v="7"/>
    <x v="7"/>
    <x v="1"/>
    <x v="0"/>
    <x v="4"/>
    <x v="0"/>
    <x v="1"/>
    <x v="15"/>
    <x v="5"/>
    <x v="5"/>
    <x v="18"/>
    <x v="8"/>
    <x v="7"/>
    <x v="7"/>
    <x v="0"/>
    <x v="2"/>
  </r>
  <r>
    <x v="0"/>
    <x v="0"/>
    <x v="7"/>
    <x v="7"/>
    <x v="1"/>
    <x v="1"/>
    <x v="5"/>
    <x v="0"/>
    <x v="1"/>
    <x v="6"/>
    <x v="8"/>
    <x v="8"/>
    <x v="18"/>
    <x v="14"/>
    <x v="0"/>
    <x v="7"/>
    <x v="0"/>
    <x v="2"/>
  </r>
  <r>
    <x v="0"/>
    <x v="0"/>
    <x v="7"/>
    <x v="7"/>
    <x v="1"/>
    <x v="1"/>
    <x v="12"/>
    <x v="0"/>
    <x v="1"/>
    <x v="16"/>
    <x v="15"/>
    <x v="15"/>
    <x v="8"/>
    <x v="15"/>
    <x v="8"/>
    <x v="7"/>
    <x v="0"/>
    <x v="2"/>
  </r>
  <r>
    <x v="0"/>
    <x v="0"/>
    <x v="8"/>
    <x v="8"/>
    <x v="1"/>
    <x v="0"/>
    <x v="4"/>
    <x v="0"/>
    <x v="1"/>
    <x v="17"/>
    <x v="16"/>
    <x v="16"/>
    <x v="19"/>
    <x v="16"/>
    <x v="9"/>
    <x v="8"/>
    <x v="0"/>
    <x v="2"/>
  </r>
  <r>
    <x v="0"/>
    <x v="0"/>
    <x v="8"/>
    <x v="8"/>
    <x v="1"/>
    <x v="1"/>
    <x v="5"/>
    <x v="0"/>
    <x v="1"/>
    <x v="5"/>
    <x v="5"/>
    <x v="5"/>
    <x v="5"/>
    <x v="4"/>
    <x v="0"/>
    <x v="8"/>
    <x v="0"/>
    <x v="1"/>
  </r>
  <r>
    <x v="0"/>
    <x v="0"/>
    <x v="8"/>
    <x v="8"/>
    <x v="1"/>
    <x v="1"/>
    <x v="13"/>
    <x v="0"/>
    <x v="1"/>
    <x v="15"/>
    <x v="5"/>
    <x v="5"/>
    <x v="18"/>
    <x v="4"/>
    <x v="0"/>
    <x v="8"/>
    <x v="0"/>
    <x v="1"/>
  </r>
  <r>
    <x v="0"/>
    <x v="0"/>
    <x v="9"/>
    <x v="9"/>
    <x v="1"/>
    <x v="0"/>
    <x v="14"/>
    <x v="0"/>
    <x v="1"/>
    <x v="12"/>
    <x v="12"/>
    <x v="12"/>
    <x v="15"/>
    <x v="11"/>
    <x v="5"/>
    <x v="9"/>
    <x v="2"/>
    <x v="2"/>
  </r>
  <r>
    <x v="0"/>
    <x v="0"/>
    <x v="9"/>
    <x v="9"/>
    <x v="1"/>
    <x v="1"/>
    <x v="15"/>
    <x v="0"/>
    <x v="1"/>
    <x v="7"/>
    <x v="16"/>
    <x v="16"/>
    <x v="20"/>
    <x v="17"/>
    <x v="0"/>
    <x v="9"/>
    <x v="2"/>
    <x v="2"/>
  </r>
  <r>
    <x v="0"/>
    <x v="0"/>
    <x v="9"/>
    <x v="9"/>
    <x v="1"/>
    <x v="1"/>
    <x v="16"/>
    <x v="0"/>
    <x v="1"/>
    <x v="16"/>
    <x v="15"/>
    <x v="15"/>
    <x v="8"/>
    <x v="15"/>
    <x v="8"/>
    <x v="9"/>
    <x v="2"/>
    <x v="2"/>
  </r>
  <r>
    <x v="0"/>
    <x v="0"/>
    <x v="10"/>
    <x v="10"/>
    <x v="1"/>
    <x v="0"/>
    <x v="17"/>
    <x v="0"/>
    <x v="1"/>
    <x v="18"/>
    <x v="17"/>
    <x v="17"/>
    <x v="21"/>
    <x v="18"/>
    <x v="10"/>
    <x v="10"/>
    <x v="0"/>
    <x v="2"/>
  </r>
  <r>
    <x v="0"/>
    <x v="0"/>
    <x v="10"/>
    <x v="10"/>
    <x v="1"/>
    <x v="0"/>
    <x v="18"/>
    <x v="0"/>
    <x v="1"/>
    <x v="1"/>
    <x v="1"/>
    <x v="6"/>
    <x v="18"/>
    <x v="1"/>
    <x v="0"/>
    <x v="10"/>
    <x v="0"/>
    <x v="2"/>
  </r>
  <r>
    <x v="0"/>
    <x v="0"/>
    <x v="10"/>
    <x v="10"/>
    <x v="1"/>
    <x v="0"/>
    <x v="19"/>
    <x v="0"/>
    <x v="1"/>
    <x v="8"/>
    <x v="6"/>
    <x v="2"/>
    <x v="2"/>
    <x v="1"/>
    <x v="0"/>
    <x v="10"/>
    <x v="0"/>
    <x v="2"/>
  </r>
  <r>
    <x v="0"/>
    <x v="0"/>
    <x v="10"/>
    <x v="10"/>
    <x v="1"/>
    <x v="1"/>
    <x v="20"/>
    <x v="0"/>
    <x v="1"/>
    <x v="19"/>
    <x v="18"/>
    <x v="18"/>
    <x v="22"/>
    <x v="19"/>
    <x v="0"/>
    <x v="10"/>
    <x v="0"/>
    <x v="2"/>
  </r>
  <r>
    <x v="0"/>
    <x v="0"/>
    <x v="11"/>
    <x v="11"/>
    <x v="1"/>
    <x v="0"/>
    <x v="4"/>
    <x v="0"/>
    <x v="1"/>
    <x v="13"/>
    <x v="19"/>
    <x v="19"/>
    <x v="23"/>
    <x v="20"/>
    <x v="11"/>
    <x v="11"/>
    <x v="0"/>
    <x v="2"/>
  </r>
  <r>
    <x v="0"/>
    <x v="0"/>
    <x v="11"/>
    <x v="11"/>
    <x v="1"/>
    <x v="1"/>
    <x v="5"/>
    <x v="0"/>
    <x v="1"/>
    <x v="10"/>
    <x v="4"/>
    <x v="4"/>
    <x v="13"/>
    <x v="10"/>
    <x v="0"/>
    <x v="11"/>
    <x v="0"/>
    <x v="1"/>
  </r>
  <r>
    <x v="0"/>
    <x v="0"/>
    <x v="12"/>
    <x v="12"/>
    <x v="1"/>
    <x v="0"/>
    <x v="4"/>
    <x v="0"/>
    <x v="1"/>
    <x v="4"/>
    <x v="4"/>
    <x v="4"/>
    <x v="4"/>
    <x v="3"/>
    <x v="1"/>
    <x v="12"/>
    <x v="0"/>
    <x v="2"/>
  </r>
  <r>
    <x v="0"/>
    <x v="0"/>
    <x v="12"/>
    <x v="12"/>
    <x v="1"/>
    <x v="1"/>
    <x v="5"/>
    <x v="0"/>
    <x v="1"/>
    <x v="7"/>
    <x v="16"/>
    <x v="16"/>
    <x v="20"/>
    <x v="17"/>
    <x v="0"/>
    <x v="12"/>
    <x v="0"/>
    <x v="1"/>
  </r>
  <r>
    <x v="0"/>
    <x v="0"/>
    <x v="13"/>
    <x v="13"/>
    <x v="1"/>
    <x v="0"/>
    <x v="4"/>
    <x v="0"/>
    <x v="1"/>
    <x v="20"/>
    <x v="8"/>
    <x v="8"/>
    <x v="12"/>
    <x v="6"/>
    <x v="12"/>
    <x v="13"/>
    <x v="0"/>
    <x v="2"/>
  </r>
  <r>
    <x v="0"/>
    <x v="0"/>
    <x v="13"/>
    <x v="13"/>
    <x v="1"/>
    <x v="1"/>
    <x v="5"/>
    <x v="0"/>
    <x v="1"/>
    <x v="20"/>
    <x v="15"/>
    <x v="15"/>
    <x v="6"/>
    <x v="15"/>
    <x v="0"/>
    <x v="13"/>
    <x v="0"/>
    <x v="1"/>
  </r>
  <r>
    <x v="0"/>
    <x v="0"/>
    <x v="14"/>
    <x v="14"/>
    <x v="1"/>
    <x v="0"/>
    <x v="21"/>
    <x v="0"/>
    <x v="1"/>
    <x v="21"/>
    <x v="20"/>
    <x v="20"/>
    <x v="24"/>
    <x v="21"/>
    <x v="13"/>
    <x v="14"/>
    <x v="1"/>
    <x v="3"/>
  </r>
  <r>
    <x v="0"/>
    <x v="0"/>
    <x v="14"/>
    <x v="14"/>
    <x v="1"/>
    <x v="1"/>
    <x v="22"/>
    <x v="0"/>
    <x v="1"/>
    <x v="22"/>
    <x v="14"/>
    <x v="14"/>
    <x v="25"/>
    <x v="13"/>
    <x v="0"/>
    <x v="14"/>
    <x v="1"/>
    <x v="3"/>
  </r>
  <r>
    <x v="0"/>
    <x v="0"/>
    <x v="15"/>
    <x v="15"/>
    <x v="2"/>
    <x v="0"/>
    <x v="23"/>
    <x v="0"/>
    <x v="1"/>
    <x v="1"/>
    <x v="1"/>
    <x v="21"/>
    <x v="2"/>
    <x v="1"/>
    <x v="0"/>
    <x v="15"/>
    <x v="2"/>
    <x v="0"/>
  </r>
  <r>
    <x v="0"/>
    <x v="0"/>
    <x v="15"/>
    <x v="15"/>
    <x v="2"/>
    <x v="0"/>
    <x v="24"/>
    <x v="0"/>
    <x v="1"/>
    <x v="1"/>
    <x v="21"/>
    <x v="2"/>
    <x v="2"/>
    <x v="1"/>
    <x v="0"/>
    <x v="15"/>
    <x v="2"/>
    <x v="0"/>
  </r>
  <r>
    <x v="0"/>
    <x v="0"/>
    <x v="15"/>
    <x v="15"/>
    <x v="2"/>
    <x v="0"/>
    <x v="25"/>
    <x v="0"/>
    <x v="1"/>
    <x v="23"/>
    <x v="1"/>
    <x v="2"/>
    <x v="2"/>
    <x v="1"/>
    <x v="0"/>
    <x v="15"/>
    <x v="2"/>
    <x v="0"/>
  </r>
  <r>
    <x v="0"/>
    <x v="0"/>
    <x v="15"/>
    <x v="15"/>
    <x v="2"/>
    <x v="0"/>
    <x v="26"/>
    <x v="0"/>
    <x v="1"/>
    <x v="1"/>
    <x v="1"/>
    <x v="2"/>
    <x v="26"/>
    <x v="1"/>
    <x v="0"/>
    <x v="15"/>
    <x v="2"/>
    <x v="0"/>
  </r>
  <r>
    <x v="0"/>
    <x v="0"/>
    <x v="15"/>
    <x v="15"/>
    <x v="2"/>
    <x v="0"/>
    <x v="27"/>
    <x v="0"/>
    <x v="5"/>
    <x v="1"/>
    <x v="1"/>
    <x v="2"/>
    <x v="2"/>
    <x v="1"/>
    <x v="0"/>
    <x v="15"/>
    <x v="2"/>
    <x v="0"/>
  </r>
  <r>
    <x v="0"/>
    <x v="0"/>
    <x v="15"/>
    <x v="15"/>
    <x v="2"/>
    <x v="0"/>
    <x v="28"/>
    <x v="0"/>
    <x v="1"/>
    <x v="1"/>
    <x v="1"/>
    <x v="2"/>
    <x v="2"/>
    <x v="22"/>
    <x v="0"/>
    <x v="15"/>
    <x v="2"/>
    <x v="0"/>
  </r>
  <r>
    <x v="0"/>
    <x v="0"/>
    <x v="15"/>
    <x v="15"/>
    <x v="2"/>
    <x v="1"/>
    <x v="29"/>
    <x v="0"/>
    <x v="1"/>
    <x v="1"/>
    <x v="1"/>
    <x v="10"/>
    <x v="2"/>
    <x v="1"/>
    <x v="0"/>
    <x v="15"/>
    <x v="2"/>
    <x v="0"/>
  </r>
  <r>
    <x v="0"/>
    <x v="0"/>
    <x v="15"/>
    <x v="15"/>
    <x v="2"/>
    <x v="1"/>
    <x v="30"/>
    <x v="0"/>
    <x v="1"/>
    <x v="1"/>
    <x v="10"/>
    <x v="2"/>
    <x v="2"/>
    <x v="1"/>
    <x v="0"/>
    <x v="15"/>
    <x v="2"/>
    <x v="0"/>
  </r>
  <r>
    <x v="0"/>
    <x v="0"/>
    <x v="15"/>
    <x v="15"/>
    <x v="2"/>
    <x v="1"/>
    <x v="31"/>
    <x v="0"/>
    <x v="1"/>
    <x v="24"/>
    <x v="1"/>
    <x v="2"/>
    <x v="2"/>
    <x v="1"/>
    <x v="0"/>
    <x v="15"/>
    <x v="2"/>
    <x v="0"/>
  </r>
  <r>
    <x v="0"/>
    <x v="0"/>
    <x v="15"/>
    <x v="15"/>
    <x v="2"/>
    <x v="1"/>
    <x v="32"/>
    <x v="0"/>
    <x v="1"/>
    <x v="1"/>
    <x v="1"/>
    <x v="2"/>
    <x v="11"/>
    <x v="1"/>
    <x v="0"/>
    <x v="15"/>
    <x v="2"/>
    <x v="0"/>
  </r>
  <r>
    <x v="0"/>
    <x v="0"/>
    <x v="15"/>
    <x v="15"/>
    <x v="2"/>
    <x v="1"/>
    <x v="33"/>
    <x v="0"/>
    <x v="1"/>
    <x v="1"/>
    <x v="1"/>
    <x v="2"/>
    <x v="2"/>
    <x v="23"/>
    <x v="0"/>
    <x v="15"/>
    <x v="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6">
  <r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0"/>
    <x v="1"/>
    <x v="1"/>
    <x v="1"/>
    <x v="1"/>
    <x v="1"/>
    <x v="1"/>
    <x v="0"/>
  </r>
  <r>
    <x v="0"/>
    <x v="0"/>
    <x v="0"/>
    <x v="0"/>
    <x v="0"/>
    <x v="0"/>
    <x v="2"/>
    <x v="0"/>
    <x v="1"/>
    <x v="2"/>
    <x v="2"/>
    <x v="2"/>
    <x v="2"/>
    <x v="1"/>
    <x v="0"/>
  </r>
  <r>
    <x v="0"/>
    <x v="0"/>
    <x v="0"/>
    <x v="0"/>
    <x v="0"/>
    <x v="1"/>
    <x v="3"/>
    <x v="0"/>
    <x v="1"/>
    <x v="3"/>
    <x v="3"/>
    <x v="3"/>
    <x v="3"/>
    <x v="2"/>
    <x v="0"/>
  </r>
  <r>
    <x v="0"/>
    <x v="0"/>
    <x v="1"/>
    <x v="1"/>
    <x v="1"/>
    <x v="0"/>
    <x v="4"/>
    <x v="0"/>
    <x v="1"/>
    <x v="4"/>
    <x v="4"/>
    <x v="4"/>
    <x v="4"/>
    <x v="3"/>
    <x v="1"/>
  </r>
  <r>
    <x v="0"/>
    <x v="0"/>
    <x v="1"/>
    <x v="1"/>
    <x v="1"/>
    <x v="1"/>
    <x v="5"/>
    <x v="0"/>
    <x v="1"/>
    <x v="5"/>
    <x v="5"/>
    <x v="5"/>
    <x v="5"/>
    <x v="4"/>
    <x v="0"/>
  </r>
  <r>
    <x v="0"/>
    <x v="0"/>
    <x v="1"/>
    <x v="1"/>
    <x v="1"/>
    <x v="1"/>
    <x v="6"/>
    <x v="0"/>
    <x v="2"/>
    <x v="5"/>
    <x v="5"/>
    <x v="5"/>
    <x v="6"/>
    <x v="1"/>
    <x v="0"/>
  </r>
  <r>
    <x v="0"/>
    <x v="0"/>
    <x v="2"/>
    <x v="2"/>
    <x v="1"/>
    <x v="0"/>
    <x v="4"/>
    <x v="0"/>
    <x v="1"/>
    <x v="5"/>
    <x v="6"/>
    <x v="6"/>
    <x v="7"/>
    <x v="5"/>
    <x v="2"/>
  </r>
  <r>
    <x v="0"/>
    <x v="0"/>
    <x v="2"/>
    <x v="2"/>
    <x v="1"/>
    <x v="1"/>
    <x v="5"/>
    <x v="0"/>
    <x v="1"/>
    <x v="4"/>
    <x v="7"/>
    <x v="7"/>
    <x v="7"/>
    <x v="6"/>
    <x v="0"/>
  </r>
  <r>
    <x v="0"/>
    <x v="0"/>
    <x v="2"/>
    <x v="2"/>
    <x v="1"/>
    <x v="1"/>
    <x v="6"/>
    <x v="0"/>
    <x v="3"/>
    <x v="6"/>
    <x v="8"/>
    <x v="8"/>
    <x v="8"/>
    <x v="1"/>
    <x v="0"/>
  </r>
  <r>
    <x v="0"/>
    <x v="0"/>
    <x v="3"/>
    <x v="3"/>
    <x v="1"/>
    <x v="0"/>
    <x v="4"/>
    <x v="0"/>
    <x v="1"/>
    <x v="7"/>
    <x v="9"/>
    <x v="9"/>
    <x v="9"/>
    <x v="7"/>
    <x v="3"/>
  </r>
  <r>
    <x v="0"/>
    <x v="0"/>
    <x v="3"/>
    <x v="3"/>
    <x v="1"/>
    <x v="1"/>
    <x v="5"/>
    <x v="0"/>
    <x v="1"/>
    <x v="8"/>
    <x v="6"/>
    <x v="6"/>
    <x v="10"/>
    <x v="8"/>
    <x v="0"/>
  </r>
  <r>
    <x v="0"/>
    <x v="0"/>
    <x v="3"/>
    <x v="3"/>
    <x v="1"/>
    <x v="1"/>
    <x v="6"/>
    <x v="0"/>
    <x v="2"/>
    <x v="5"/>
    <x v="5"/>
    <x v="5"/>
    <x v="6"/>
    <x v="1"/>
    <x v="0"/>
  </r>
  <r>
    <x v="0"/>
    <x v="0"/>
    <x v="4"/>
    <x v="4"/>
    <x v="1"/>
    <x v="0"/>
    <x v="7"/>
    <x v="0"/>
    <x v="1"/>
    <x v="9"/>
    <x v="10"/>
    <x v="10"/>
    <x v="11"/>
    <x v="9"/>
    <x v="4"/>
  </r>
  <r>
    <x v="0"/>
    <x v="0"/>
    <x v="4"/>
    <x v="4"/>
    <x v="1"/>
    <x v="0"/>
    <x v="8"/>
    <x v="0"/>
    <x v="1"/>
    <x v="1"/>
    <x v="1"/>
    <x v="7"/>
    <x v="12"/>
    <x v="1"/>
    <x v="0"/>
  </r>
  <r>
    <x v="0"/>
    <x v="0"/>
    <x v="4"/>
    <x v="4"/>
    <x v="1"/>
    <x v="0"/>
    <x v="9"/>
    <x v="0"/>
    <x v="1"/>
    <x v="4"/>
    <x v="7"/>
    <x v="2"/>
    <x v="2"/>
    <x v="1"/>
    <x v="0"/>
  </r>
  <r>
    <x v="0"/>
    <x v="0"/>
    <x v="4"/>
    <x v="4"/>
    <x v="1"/>
    <x v="1"/>
    <x v="10"/>
    <x v="0"/>
    <x v="1"/>
    <x v="10"/>
    <x v="4"/>
    <x v="4"/>
    <x v="13"/>
    <x v="10"/>
    <x v="0"/>
  </r>
  <r>
    <x v="0"/>
    <x v="0"/>
    <x v="4"/>
    <x v="4"/>
    <x v="1"/>
    <x v="1"/>
    <x v="11"/>
    <x v="0"/>
    <x v="4"/>
    <x v="11"/>
    <x v="11"/>
    <x v="11"/>
    <x v="14"/>
    <x v="1"/>
    <x v="0"/>
  </r>
  <r>
    <x v="0"/>
    <x v="0"/>
    <x v="5"/>
    <x v="5"/>
    <x v="1"/>
    <x v="0"/>
    <x v="4"/>
    <x v="0"/>
    <x v="1"/>
    <x v="12"/>
    <x v="12"/>
    <x v="12"/>
    <x v="15"/>
    <x v="11"/>
    <x v="5"/>
  </r>
  <r>
    <x v="0"/>
    <x v="0"/>
    <x v="5"/>
    <x v="5"/>
    <x v="1"/>
    <x v="1"/>
    <x v="5"/>
    <x v="0"/>
    <x v="1"/>
    <x v="13"/>
    <x v="13"/>
    <x v="13"/>
    <x v="16"/>
    <x v="12"/>
    <x v="0"/>
  </r>
  <r>
    <x v="0"/>
    <x v="0"/>
    <x v="5"/>
    <x v="5"/>
    <x v="1"/>
    <x v="1"/>
    <x v="12"/>
    <x v="0"/>
    <x v="1"/>
    <x v="14"/>
    <x v="14"/>
    <x v="14"/>
    <x v="17"/>
    <x v="13"/>
    <x v="6"/>
  </r>
  <r>
    <x v="0"/>
    <x v="0"/>
    <x v="6"/>
    <x v="6"/>
    <x v="1"/>
    <x v="0"/>
    <x v="4"/>
    <x v="0"/>
    <x v="1"/>
    <x v="7"/>
    <x v="9"/>
    <x v="9"/>
    <x v="9"/>
    <x v="7"/>
    <x v="3"/>
  </r>
  <r>
    <x v="0"/>
    <x v="0"/>
    <x v="6"/>
    <x v="6"/>
    <x v="1"/>
    <x v="1"/>
    <x v="5"/>
    <x v="0"/>
    <x v="1"/>
    <x v="8"/>
    <x v="6"/>
    <x v="6"/>
    <x v="10"/>
    <x v="8"/>
    <x v="0"/>
  </r>
  <r>
    <x v="0"/>
    <x v="0"/>
    <x v="6"/>
    <x v="6"/>
    <x v="1"/>
    <x v="1"/>
    <x v="12"/>
    <x v="0"/>
    <x v="1"/>
    <x v="15"/>
    <x v="5"/>
    <x v="5"/>
    <x v="18"/>
    <x v="4"/>
    <x v="7"/>
  </r>
  <r>
    <x v="0"/>
    <x v="0"/>
    <x v="7"/>
    <x v="7"/>
    <x v="1"/>
    <x v="0"/>
    <x v="4"/>
    <x v="0"/>
    <x v="1"/>
    <x v="15"/>
    <x v="5"/>
    <x v="5"/>
    <x v="18"/>
    <x v="8"/>
    <x v="7"/>
  </r>
  <r>
    <x v="0"/>
    <x v="0"/>
    <x v="7"/>
    <x v="7"/>
    <x v="1"/>
    <x v="1"/>
    <x v="5"/>
    <x v="0"/>
    <x v="1"/>
    <x v="6"/>
    <x v="8"/>
    <x v="8"/>
    <x v="18"/>
    <x v="14"/>
    <x v="0"/>
  </r>
  <r>
    <x v="0"/>
    <x v="0"/>
    <x v="7"/>
    <x v="7"/>
    <x v="1"/>
    <x v="1"/>
    <x v="12"/>
    <x v="0"/>
    <x v="1"/>
    <x v="16"/>
    <x v="15"/>
    <x v="15"/>
    <x v="8"/>
    <x v="15"/>
    <x v="8"/>
  </r>
  <r>
    <x v="0"/>
    <x v="0"/>
    <x v="8"/>
    <x v="8"/>
    <x v="1"/>
    <x v="0"/>
    <x v="4"/>
    <x v="0"/>
    <x v="1"/>
    <x v="17"/>
    <x v="16"/>
    <x v="16"/>
    <x v="19"/>
    <x v="16"/>
    <x v="9"/>
  </r>
  <r>
    <x v="0"/>
    <x v="0"/>
    <x v="8"/>
    <x v="8"/>
    <x v="1"/>
    <x v="1"/>
    <x v="5"/>
    <x v="0"/>
    <x v="1"/>
    <x v="5"/>
    <x v="5"/>
    <x v="5"/>
    <x v="5"/>
    <x v="4"/>
    <x v="0"/>
  </r>
  <r>
    <x v="0"/>
    <x v="0"/>
    <x v="8"/>
    <x v="8"/>
    <x v="1"/>
    <x v="1"/>
    <x v="13"/>
    <x v="0"/>
    <x v="1"/>
    <x v="15"/>
    <x v="5"/>
    <x v="5"/>
    <x v="18"/>
    <x v="4"/>
    <x v="0"/>
  </r>
  <r>
    <x v="0"/>
    <x v="0"/>
    <x v="9"/>
    <x v="9"/>
    <x v="1"/>
    <x v="0"/>
    <x v="14"/>
    <x v="0"/>
    <x v="1"/>
    <x v="12"/>
    <x v="12"/>
    <x v="12"/>
    <x v="15"/>
    <x v="11"/>
    <x v="5"/>
  </r>
  <r>
    <x v="0"/>
    <x v="0"/>
    <x v="9"/>
    <x v="9"/>
    <x v="1"/>
    <x v="1"/>
    <x v="15"/>
    <x v="0"/>
    <x v="1"/>
    <x v="7"/>
    <x v="16"/>
    <x v="16"/>
    <x v="20"/>
    <x v="17"/>
    <x v="0"/>
  </r>
  <r>
    <x v="0"/>
    <x v="0"/>
    <x v="9"/>
    <x v="9"/>
    <x v="1"/>
    <x v="1"/>
    <x v="16"/>
    <x v="0"/>
    <x v="1"/>
    <x v="16"/>
    <x v="15"/>
    <x v="15"/>
    <x v="8"/>
    <x v="15"/>
    <x v="8"/>
  </r>
  <r>
    <x v="0"/>
    <x v="0"/>
    <x v="10"/>
    <x v="10"/>
    <x v="1"/>
    <x v="0"/>
    <x v="17"/>
    <x v="0"/>
    <x v="1"/>
    <x v="18"/>
    <x v="17"/>
    <x v="17"/>
    <x v="21"/>
    <x v="18"/>
    <x v="10"/>
  </r>
  <r>
    <x v="0"/>
    <x v="0"/>
    <x v="10"/>
    <x v="10"/>
    <x v="1"/>
    <x v="0"/>
    <x v="18"/>
    <x v="0"/>
    <x v="1"/>
    <x v="1"/>
    <x v="1"/>
    <x v="6"/>
    <x v="18"/>
    <x v="1"/>
    <x v="0"/>
  </r>
  <r>
    <x v="0"/>
    <x v="0"/>
    <x v="10"/>
    <x v="10"/>
    <x v="1"/>
    <x v="0"/>
    <x v="19"/>
    <x v="0"/>
    <x v="1"/>
    <x v="8"/>
    <x v="6"/>
    <x v="2"/>
    <x v="2"/>
    <x v="1"/>
    <x v="0"/>
  </r>
  <r>
    <x v="0"/>
    <x v="0"/>
    <x v="10"/>
    <x v="10"/>
    <x v="1"/>
    <x v="1"/>
    <x v="20"/>
    <x v="0"/>
    <x v="1"/>
    <x v="19"/>
    <x v="18"/>
    <x v="18"/>
    <x v="22"/>
    <x v="19"/>
    <x v="0"/>
  </r>
  <r>
    <x v="0"/>
    <x v="0"/>
    <x v="11"/>
    <x v="11"/>
    <x v="1"/>
    <x v="0"/>
    <x v="4"/>
    <x v="0"/>
    <x v="1"/>
    <x v="13"/>
    <x v="19"/>
    <x v="19"/>
    <x v="23"/>
    <x v="20"/>
    <x v="11"/>
  </r>
  <r>
    <x v="0"/>
    <x v="0"/>
    <x v="11"/>
    <x v="11"/>
    <x v="1"/>
    <x v="1"/>
    <x v="5"/>
    <x v="0"/>
    <x v="1"/>
    <x v="10"/>
    <x v="4"/>
    <x v="4"/>
    <x v="13"/>
    <x v="10"/>
    <x v="0"/>
  </r>
  <r>
    <x v="0"/>
    <x v="0"/>
    <x v="12"/>
    <x v="12"/>
    <x v="1"/>
    <x v="0"/>
    <x v="4"/>
    <x v="0"/>
    <x v="1"/>
    <x v="4"/>
    <x v="4"/>
    <x v="4"/>
    <x v="4"/>
    <x v="3"/>
    <x v="1"/>
  </r>
  <r>
    <x v="0"/>
    <x v="0"/>
    <x v="12"/>
    <x v="12"/>
    <x v="1"/>
    <x v="1"/>
    <x v="5"/>
    <x v="0"/>
    <x v="1"/>
    <x v="7"/>
    <x v="16"/>
    <x v="16"/>
    <x v="20"/>
    <x v="17"/>
    <x v="0"/>
  </r>
  <r>
    <x v="0"/>
    <x v="0"/>
    <x v="13"/>
    <x v="13"/>
    <x v="1"/>
    <x v="0"/>
    <x v="4"/>
    <x v="0"/>
    <x v="1"/>
    <x v="20"/>
    <x v="8"/>
    <x v="8"/>
    <x v="12"/>
    <x v="6"/>
    <x v="12"/>
  </r>
  <r>
    <x v="0"/>
    <x v="0"/>
    <x v="13"/>
    <x v="13"/>
    <x v="1"/>
    <x v="1"/>
    <x v="5"/>
    <x v="0"/>
    <x v="1"/>
    <x v="20"/>
    <x v="15"/>
    <x v="15"/>
    <x v="6"/>
    <x v="15"/>
    <x v="0"/>
  </r>
  <r>
    <x v="0"/>
    <x v="0"/>
    <x v="14"/>
    <x v="14"/>
    <x v="1"/>
    <x v="0"/>
    <x v="21"/>
    <x v="0"/>
    <x v="1"/>
    <x v="21"/>
    <x v="20"/>
    <x v="20"/>
    <x v="24"/>
    <x v="21"/>
    <x v="13"/>
  </r>
  <r>
    <x v="0"/>
    <x v="0"/>
    <x v="14"/>
    <x v="14"/>
    <x v="1"/>
    <x v="1"/>
    <x v="22"/>
    <x v="0"/>
    <x v="1"/>
    <x v="22"/>
    <x v="14"/>
    <x v="14"/>
    <x v="25"/>
    <x v="13"/>
    <x v="0"/>
  </r>
  <r>
    <x v="0"/>
    <x v="0"/>
    <x v="15"/>
    <x v="15"/>
    <x v="2"/>
    <x v="0"/>
    <x v="23"/>
    <x v="0"/>
    <x v="1"/>
    <x v="1"/>
    <x v="1"/>
    <x v="21"/>
    <x v="2"/>
    <x v="1"/>
    <x v="0"/>
  </r>
  <r>
    <x v="0"/>
    <x v="0"/>
    <x v="15"/>
    <x v="15"/>
    <x v="2"/>
    <x v="0"/>
    <x v="24"/>
    <x v="0"/>
    <x v="1"/>
    <x v="1"/>
    <x v="21"/>
    <x v="2"/>
    <x v="2"/>
    <x v="1"/>
    <x v="0"/>
  </r>
  <r>
    <x v="0"/>
    <x v="0"/>
    <x v="15"/>
    <x v="15"/>
    <x v="2"/>
    <x v="0"/>
    <x v="25"/>
    <x v="0"/>
    <x v="1"/>
    <x v="23"/>
    <x v="1"/>
    <x v="2"/>
    <x v="2"/>
    <x v="1"/>
    <x v="0"/>
  </r>
  <r>
    <x v="0"/>
    <x v="0"/>
    <x v="15"/>
    <x v="15"/>
    <x v="2"/>
    <x v="0"/>
    <x v="26"/>
    <x v="0"/>
    <x v="1"/>
    <x v="1"/>
    <x v="1"/>
    <x v="2"/>
    <x v="26"/>
    <x v="1"/>
    <x v="0"/>
  </r>
  <r>
    <x v="0"/>
    <x v="0"/>
    <x v="15"/>
    <x v="15"/>
    <x v="2"/>
    <x v="0"/>
    <x v="27"/>
    <x v="0"/>
    <x v="5"/>
    <x v="1"/>
    <x v="1"/>
    <x v="2"/>
    <x v="2"/>
    <x v="1"/>
    <x v="0"/>
  </r>
  <r>
    <x v="0"/>
    <x v="0"/>
    <x v="15"/>
    <x v="15"/>
    <x v="2"/>
    <x v="0"/>
    <x v="28"/>
    <x v="0"/>
    <x v="1"/>
    <x v="1"/>
    <x v="1"/>
    <x v="2"/>
    <x v="2"/>
    <x v="22"/>
    <x v="0"/>
  </r>
  <r>
    <x v="0"/>
    <x v="0"/>
    <x v="15"/>
    <x v="15"/>
    <x v="2"/>
    <x v="1"/>
    <x v="29"/>
    <x v="0"/>
    <x v="1"/>
    <x v="1"/>
    <x v="1"/>
    <x v="10"/>
    <x v="2"/>
    <x v="1"/>
    <x v="0"/>
  </r>
  <r>
    <x v="0"/>
    <x v="0"/>
    <x v="15"/>
    <x v="15"/>
    <x v="2"/>
    <x v="1"/>
    <x v="30"/>
    <x v="0"/>
    <x v="1"/>
    <x v="1"/>
    <x v="10"/>
    <x v="2"/>
    <x v="2"/>
    <x v="1"/>
    <x v="0"/>
  </r>
  <r>
    <x v="0"/>
    <x v="0"/>
    <x v="15"/>
    <x v="15"/>
    <x v="2"/>
    <x v="1"/>
    <x v="31"/>
    <x v="0"/>
    <x v="1"/>
    <x v="24"/>
    <x v="1"/>
    <x v="2"/>
    <x v="2"/>
    <x v="1"/>
    <x v="0"/>
  </r>
  <r>
    <x v="0"/>
    <x v="0"/>
    <x v="15"/>
    <x v="15"/>
    <x v="2"/>
    <x v="1"/>
    <x v="32"/>
    <x v="0"/>
    <x v="1"/>
    <x v="1"/>
    <x v="1"/>
    <x v="2"/>
    <x v="11"/>
    <x v="1"/>
    <x v="0"/>
  </r>
  <r>
    <x v="0"/>
    <x v="0"/>
    <x v="15"/>
    <x v="15"/>
    <x v="2"/>
    <x v="1"/>
    <x v="33"/>
    <x v="0"/>
    <x v="1"/>
    <x v="1"/>
    <x v="1"/>
    <x v="2"/>
    <x v="2"/>
    <x v="2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K25" firstHeaderRow="0" firstDataRow="1" firstDataCol="4"/>
  <pivotFields count="18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3">
        <item x="1"/>
        <item x="0"/>
        <item t="default"/>
      </items>
    </pivotField>
    <pivotField compact="0" showAll="0"/>
    <pivotField compact="0" numFmtId="1" showAll="0"/>
    <pivotField dataField="1" compact="0" numFmtId="1" showAll="0"/>
    <pivotField dataField="1" compact="0" numFmtId="1" showAll="0"/>
    <pivotField dataField="1" compact="0" numFmtId="1" showAll="0"/>
    <pivotField dataField="1" compact="0" numFmtId="1" showAll="0"/>
    <pivotField dataField="1" compact="0" showAll="0"/>
    <pivotField dataField="1" compact="0" showAll="0"/>
    <pivotField dataField="1" compact="0" showAll="0"/>
    <pivotField compact="0" showAll="0"/>
    <pivotField axis="axisRow" compact="0" showAll="0">
      <items count="4">
        <item x="1"/>
        <item x="2"/>
        <item x="0"/>
        <item t="default"/>
      </items>
    </pivotField>
    <pivotField axis="axisRow" compact="0" showAll="0">
      <items count="5">
        <item x="3"/>
        <item x="2"/>
        <item x="1"/>
        <item x="0"/>
        <item t="default"/>
      </items>
    </pivotField>
  </pivotFields>
  <rowFields count="4">
    <field x="0"/>
    <field x="5"/>
    <field x="16"/>
    <field x="17"/>
  </rowFields>
  <rowItems count="22">
    <i>
      <x/>
    </i>
    <i r="1">
      <x/>
    </i>
    <i r="2">
      <x/>
    </i>
    <i r="3">
      <x/>
    </i>
    <i r="2">
      <x v="1"/>
    </i>
    <i r="3">
      <x v="1"/>
    </i>
    <i r="3">
      <x v="3"/>
    </i>
    <i r="2">
      <x v="2"/>
    </i>
    <i r="3">
      <x v="1"/>
    </i>
    <i r="3">
      <x v="2"/>
    </i>
    <i r="3">
      <x v="3"/>
    </i>
    <i r="1">
      <x v="1"/>
    </i>
    <i r="2">
      <x/>
    </i>
    <i r="3">
      <x/>
    </i>
    <i r="2">
      <x v="1"/>
    </i>
    <i r="3">
      <x v="1"/>
    </i>
    <i r="3">
      <x v="3"/>
    </i>
    <i r="2">
      <x v="2"/>
    </i>
    <i r="3">
      <x v="1"/>
    </i>
    <i r="3">
      <x v="2"/>
    </i>
    <i r="3">
      <x v="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求和项:XS" fld="8" baseField="0" baseItem="0"/>
    <dataField name="求和项:S" fld="9" baseField="0" baseItem="0"/>
    <dataField name="求和项:M" fld="10" baseField="0" baseItem="0"/>
    <dataField name="求和项:L" fld="11" baseField="0" baseItem="0"/>
    <dataField name="求和项:XL" fld="12" baseField="0" baseItem="0"/>
    <dataField name="求和项:XXL" fld="13" baseField="0" baseItem="0"/>
    <dataField name="求和项:3XL" fld="1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5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I7" firstHeaderRow="0" firstDataRow="1" firstDataCol="2"/>
  <pivotFields count="15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3">
        <item x="1"/>
        <item x="0"/>
        <item t="default"/>
      </items>
    </pivotField>
    <pivotField compact="0" showAll="0"/>
    <pivotField compact="0" numFmtId="1" showAll="0"/>
    <pivotField dataField="1" compact="0" numFmtId="1" showAll="0"/>
    <pivotField dataField="1" compact="0" numFmtId="1" showAll="0"/>
    <pivotField dataField="1" compact="0" numFmtId="1" showAll="0"/>
    <pivotField dataField="1" compact="0" numFmtId="1" showAll="0"/>
    <pivotField dataField="1" compact="0" showAll="0"/>
    <pivotField dataField="1" compact="0" showAll="0"/>
    <pivotField dataField="1" compact="0" showAll="0"/>
  </pivotFields>
  <rowFields count="2">
    <field x="0"/>
    <field x="5"/>
  </rowFields>
  <rowItems count="4">
    <i>
      <x/>
    </i>
    <i r="1">
      <x/>
    </i>
    <i r="1">
      <x v="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求和项:XS" fld="8" baseField="0" baseItem="0"/>
    <dataField name="求和项:S" fld="9" baseField="0" baseItem="0"/>
    <dataField name="求和项:M" fld="10" baseField="0" baseItem="0"/>
    <dataField name="求和项:L" fld="11" baseField="0" baseItem="0"/>
    <dataField name="求和项:XL" fld="12" baseField="0" baseItem="0"/>
    <dataField name="求和项:XXL" fld="13" baseField="0" baseItem="0"/>
    <dataField name="求和项:3XL" fld="1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L30"/>
  <sheetViews>
    <sheetView tabSelected="1" topLeftCell="C10" workbookViewId="0">
      <selection activeCell="E4" sqref="E4:K4"/>
    </sheetView>
  </sheetViews>
  <sheetFormatPr defaultColWidth="8.72727272727273" defaultRowHeight="14"/>
  <cols>
    <col min="1" max="1" width="14.8181818181818"/>
    <col min="2" max="2" width="17.9090909090909"/>
    <col min="3" max="3" width="9.54545454545454"/>
    <col min="4" max="4" width="11.9090909090909"/>
    <col min="5" max="11" width="11.8181818181818"/>
  </cols>
  <sheetData>
    <row r="3" spans="1:11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</row>
    <row r="4" spans="1:11">
      <c r="A4" t="s">
        <v>11</v>
      </c>
      <c r="B4"/>
      <c r="C4"/>
      <c r="D4"/>
      <c r="E4">
        <v>374</v>
      </c>
      <c r="F4">
        <v>1446</v>
      </c>
      <c r="G4">
        <v>1618</v>
      </c>
      <c r="H4">
        <v>1618</v>
      </c>
      <c r="I4">
        <v>1708</v>
      </c>
      <c r="J4">
        <v>908</v>
      </c>
      <c r="K4">
        <v>179</v>
      </c>
    </row>
    <row r="5" spans="2:11">
      <c r="B5" t="s">
        <v>12</v>
      </c>
      <c r="C5"/>
      <c r="D5"/>
      <c r="E5">
        <v>19</v>
      </c>
      <c r="F5">
        <v>467</v>
      </c>
      <c r="G5">
        <v>482</v>
      </c>
      <c r="H5">
        <v>482</v>
      </c>
      <c r="I5">
        <v>653</v>
      </c>
      <c r="J5">
        <v>229</v>
      </c>
      <c r="K5">
        <v>12</v>
      </c>
    </row>
    <row r="6" spans="3:11">
      <c r="C6" t="s">
        <v>13</v>
      </c>
      <c r="D6"/>
      <c r="E6">
        <v>11</v>
      </c>
      <c r="F6">
        <v>52</v>
      </c>
      <c r="G6">
        <v>52</v>
      </c>
      <c r="H6">
        <v>52</v>
      </c>
      <c r="I6">
        <v>56</v>
      </c>
      <c r="J6">
        <v>15</v>
      </c>
      <c r="K6">
        <v>0</v>
      </c>
    </row>
    <row r="7" spans="4:11">
      <c r="D7">
        <v>0</v>
      </c>
      <c r="E7">
        <v>11</v>
      </c>
      <c r="F7">
        <v>52</v>
      </c>
      <c r="G7">
        <v>52</v>
      </c>
      <c r="H7">
        <v>52</v>
      </c>
      <c r="I7">
        <v>56</v>
      </c>
      <c r="J7">
        <v>15</v>
      </c>
      <c r="K7">
        <v>0</v>
      </c>
    </row>
    <row r="8" spans="3:11">
      <c r="C8" t="s">
        <v>14</v>
      </c>
      <c r="D8"/>
      <c r="E8">
        <v>0</v>
      </c>
      <c r="F8">
        <v>45</v>
      </c>
      <c r="G8">
        <v>46</v>
      </c>
      <c r="H8">
        <v>46</v>
      </c>
      <c r="I8">
        <v>51</v>
      </c>
      <c r="J8">
        <v>30</v>
      </c>
      <c r="K8">
        <v>1</v>
      </c>
    </row>
    <row r="9" spans="4:11">
      <c r="D9" t="s">
        <v>15</v>
      </c>
      <c r="E9">
        <v>0</v>
      </c>
      <c r="F9">
        <v>11</v>
      </c>
      <c r="G9">
        <v>12</v>
      </c>
      <c r="H9">
        <v>12</v>
      </c>
      <c r="I9">
        <v>17</v>
      </c>
      <c r="J9">
        <v>6</v>
      </c>
      <c r="K9">
        <v>1</v>
      </c>
    </row>
    <row r="10" spans="4:11">
      <c r="D10" t="s">
        <v>16</v>
      </c>
      <c r="E10">
        <v>0</v>
      </c>
      <c r="F10">
        <v>34</v>
      </c>
      <c r="G10">
        <v>34</v>
      </c>
      <c r="H10">
        <v>34</v>
      </c>
      <c r="I10">
        <v>34</v>
      </c>
      <c r="J10">
        <v>24</v>
      </c>
      <c r="K10">
        <v>0</v>
      </c>
    </row>
    <row r="11" spans="3:11">
      <c r="C11" t="s">
        <v>17</v>
      </c>
      <c r="D11"/>
      <c r="E11">
        <v>8</v>
      </c>
      <c r="F11">
        <v>370</v>
      </c>
      <c r="G11">
        <v>384</v>
      </c>
      <c r="H11">
        <v>384</v>
      </c>
      <c r="I11">
        <v>546</v>
      </c>
      <c r="J11">
        <v>184</v>
      </c>
      <c r="K11">
        <v>11</v>
      </c>
    </row>
    <row r="12" spans="4:11">
      <c r="D12" t="s">
        <v>15</v>
      </c>
      <c r="E12">
        <v>0</v>
      </c>
      <c r="F12">
        <v>71</v>
      </c>
      <c r="G12">
        <v>82</v>
      </c>
      <c r="H12">
        <v>82</v>
      </c>
      <c r="I12">
        <v>112</v>
      </c>
      <c r="J12">
        <v>41</v>
      </c>
      <c r="K12">
        <v>11</v>
      </c>
    </row>
    <row r="13" spans="4:11">
      <c r="D13" t="s">
        <v>18</v>
      </c>
      <c r="E13">
        <v>0</v>
      </c>
      <c r="F13">
        <v>257</v>
      </c>
      <c r="G13">
        <v>260</v>
      </c>
      <c r="H13">
        <v>260</v>
      </c>
      <c r="I13">
        <v>387</v>
      </c>
      <c r="J13">
        <v>130</v>
      </c>
      <c r="K13">
        <v>0</v>
      </c>
    </row>
    <row r="14" spans="4:11">
      <c r="D14" t="s">
        <v>16</v>
      </c>
      <c r="E14">
        <v>8</v>
      </c>
      <c r="F14">
        <v>42</v>
      </c>
      <c r="G14">
        <v>42</v>
      </c>
      <c r="H14">
        <v>42</v>
      </c>
      <c r="I14">
        <v>47</v>
      </c>
      <c r="J14">
        <v>13</v>
      </c>
      <c r="K14">
        <v>0</v>
      </c>
    </row>
    <row r="15" spans="2:11">
      <c r="B15" t="s">
        <v>19</v>
      </c>
      <c r="C15"/>
      <c r="E15">
        <v>355</v>
      </c>
      <c r="F15">
        <v>979</v>
      </c>
      <c r="G15">
        <v>1136</v>
      </c>
      <c r="H15">
        <v>1136</v>
      </c>
      <c r="I15">
        <v>1055</v>
      </c>
      <c r="J15">
        <v>679</v>
      </c>
      <c r="K15">
        <v>167</v>
      </c>
    </row>
    <row r="16" spans="3:11">
      <c r="C16" t="s">
        <v>13</v>
      </c>
      <c r="E16">
        <v>0</v>
      </c>
      <c r="F16">
        <v>44</v>
      </c>
      <c r="G16">
        <v>80</v>
      </c>
      <c r="H16">
        <v>80</v>
      </c>
      <c r="I16">
        <v>76</v>
      </c>
      <c r="J16">
        <v>72</v>
      </c>
      <c r="K16">
        <v>36</v>
      </c>
    </row>
    <row r="17" spans="4:11">
      <c r="D17">
        <v>0</v>
      </c>
      <c r="E17">
        <v>0</v>
      </c>
      <c r="F17">
        <v>44</v>
      </c>
      <c r="G17">
        <v>80</v>
      </c>
      <c r="H17">
        <v>80</v>
      </c>
      <c r="I17">
        <v>76</v>
      </c>
      <c r="J17">
        <v>72</v>
      </c>
      <c r="K17">
        <v>36</v>
      </c>
    </row>
    <row r="18" spans="3:11">
      <c r="C18" t="s">
        <v>14</v>
      </c>
      <c r="E18">
        <v>80</v>
      </c>
      <c r="F18">
        <v>115</v>
      </c>
      <c r="G18">
        <v>120</v>
      </c>
      <c r="H18">
        <v>120</v>
      </c>
      <c r="I18">
        <v>120</v>
      </c>
      <c r="J18">
        <v>100</v>
      </c>
      <c r="K18">
        <v>15</v>
      </c>
    </row>
    <row r="19" spans="4:11">
      <c r="D19" t="s">
        <v>15</v>
      </c>
      <c r="E19">
        <v>0</v>
      </c>
      <c r="F19">
        <v>15</v>
      </c>
      <c r="G19">
        <v>30</v>
      </c>
      <c r="H19">
        <v>30</v>
      </c>
      <c r="I19">
        <v>30</v>
      </c>
      <c r="J19">
        <v>30</v>
      </c>
      <c r="K19">
        <v>15</v>
      </c>
    </row>
    <row r="20" spans="4:11">
      <c r="D20" t="s">
        <v>16</v>
      </c>
      <c r="E20">
        <v>80</v>
      </c>
      <c r="F20">
        <v>100</v>
      </c>
      <c r="G20">
        <v>90</v>
      </c>
      <c r="H20">
        <v>90</v>
      </c>
      <c r="I20">
        <v>90</v>
      </c>
      <c r="J20">
        <v>70</v>
      </c>
      <c r="K20">
        <v>0</v>
      </c>
    </row>
    <row r="21" spans="3:11">
      <c r="C21" t="s">
        <v>17</v>
      </c>
      <c r="E21">
        <v>275</v>
      </c>
      <c r="F21">
        <v>820</v>
      </c>
      <c r="G21">
        <v>936</v>
      </c>
      <c r="H21">
        <v>936</v>
      </c>
      <c r="I21">
        <v>859</v>
      </c>
      <c r="J21">
        <v>507</v>
      </c>
      <c r="K21">
        <v>116</v>
      </c>
    </row>
    <row r="22" spans="4:11">
      <c r="D22" t="s">
        <v>15</v>
      </c>
      <c r="E22">
        <v>0</v>
      </c>
      <c r="F22">
        <v>128</v>
      </c>
      <c r="G22">
        <v>244</v>
      </c>
      <c r="H22">
        <v>244</v>
      </c>
      <c r="I22">
        <v>238</v>
      </c>
      <c r="J22">
        <v>232</v>
      </c>
      <c r="K22">
        <v>116</v>
      </c>
    </row>
    <row r="23" spans="4:11">
      <c r="D23" t="s">
        <v>18</v>
      </c>
      <c r="E23">
        <v>0</v>
      </c>
      <c r="F23">
        <v>142</v>
      </c>
      <c r="G23">
        <v>142</v>
      </c>
      <c r="H23">
        <v>142</v>
      </c>
      <c r="I23">
        <v>71</v>
      </c>
      <c r="J23">
        <v>0</v>
      </c>
      <c r="K23">
        <v>0</v>
      </c>
    </row>
    <row r="24" spans="4:11">
      <c r="D24" t="s">
        <v>16</v>
      </c>
      <c r="E24">
        <v>275</v>
      </c>
      <c r="F24">
        <v>550</v>
      </c>
      <c r="G24">
        <v>550</v>
      </c>
      <c r="H24">
        <v>550</v>
      </c>
      <c r="I24">
        <v>550</v>
      </c>
      <c r="J24">
        <v>275</v>
      </c>
      <c r="K24">
        <v>0</v>
      </c>
    </row>
    <row r="25" spans="1:11">
      <c r="A25" t="s">
        <v>20</v>
      </c>
      <c r="E25">
        <v>374</v>
      </c>
      <c r="F25">
        <v>1446</v>
      </c>
      <c r="G25">
        <v>1618</v>
      </c>
      <c r="H25">
        <v>1618</v>
      </c>
      <c r="I25">
        <v>1708</v>
      </c>
      <c r="J25">
        <v>908</v>
      </c>
      <c r="K25">
        <v>179</v>
      </c>
    </row>
    <row r="29" spans="5:12">
      <c r="E29" s="1" t="s">
        <v>21</v>
      </c>
      <c r="F29" s="1"/>
      <c r="G29" s="1"/>
      <c r="H29" s="1"/>
      <c r="I29" s="1"/>
      <c r="J29" s="1"/>
      <c r="K29" s="1"/>
      <c r="L29" s="1"/>
    </row>
    <row r="30" spans="5:12">
      <c r="E30" s="1" t="s">
        <v>22</v>
      </c>
      <c r="F30" s="1"/>
      <c r="G30" s="1"/>
      <c r="H30" s="1"/>
      <c r="I30" s="1"/>
      <c r="J30" s="1"/>
      <c r="K30" s="1"/>
      <c r="L30" s="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1"/>
  <sheetViews>
    <sheetView workbookViewId="0">
      <selection activeCell="K13" sqref="K13"/>
    </sheetView>
  </sheetViews>
  <sheetFormatPr defaultColWidth="8.72727272727273" defaultRowHeight="14"/>
  <cols>
    <col min="1" max="1" width="14.8181818181818"/>
    <col min="2" max="2" width="17.9090909090909"/>
    <col min="3" max="9" width="11.8181818181818"/>
  </cols>
  <sheetData>
    <row r="3" spans="1:9">
      <c r="A3" t="s">
        <v>0</v>
      </c>
      <c r="B3" t="s">
        <v>1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 spans="1:9">
      <c r="A4" t="s">
        <v>11</v>
      </c>
      <c r="B4"/>
      <c r="C4">
        <v>374</v>
      </c>
      <c r="D4">
        <v>1446</v>
      </c>
      <c r="E4">
        <v>1618</v>
      </c>
      <c r="F4">
        <v>1618</v>
      </c>
      <c r="G4">
        <v>1708</v>
      </c>
      <c r="H4">
        <v>908</v>
      </c>
      <c r="I4">
        <v>179</v>
      </c>
    </row>
    <row r="5" spans="2:9">
      <c r="B5" t="s">
        <v>12</v>
      </c>
      <c r="C5">
        <v>19</v>
      </c>
      <c r="D5">
        <v>467</v>
      </c>
      <c r="E5">
        <v>482</v>
      </c>
      <c r="F5">
        <v>482</v>
      </c>
      <c r="G5">
        <v>653</v>
      </c>
      <c r="H5">
        <v>229</v>
      </c>
      <c r="I5">
        <v>12</v>
      </c>
    </row>
    <row r="6" spans="2:9">
      <c r="B6" t="s">
        <v>19</v>
      </c>
      <c r="C6">
        <v>355</v>
      </c>
      <c r="D6">
        <v>979</v>
      </c>
      <c r="E6">
        <v>1136</v>
      </c>
      <c r="F6">
        <v>1136</v>
      </c>
      <c r="G6">
        <v>1055</v>
      </c>
      <c r="H6">
        <v>679</v>
      </c>
      <c r="I6">
        <v>167</v>
      </c>
    </row>
    <row r="7" spans="1:9">
      <c r="A7" t="s">
        <v>20</v>
      </c>
      <c r="B7"/>
      <c r="C7">
        <v>374</v>
      </c>
      <c r="D7">
        <v>1446</v>
      </c>
      <c r="E7">
        <v>1618</v>
      </c>
      <c r="F7">
        <v>1618</v>
      </c>
      <c r="G7">
        <v>1708</v>
      </c>
      <c r="H7">
        <v>908</v>
      </c>
      <c r="I7">
        <v>179</v>
      </c>
    </row>
    <row r="9" spans="1:9">
      <c r="A9" s="20"/>
      <c r="B9" s="20"/>
      <c r="C9" s="20" t="s">
        <v>23</v>
      </c>
      <c r="D9" s="20" t="s">
        <v>24</v>
      </c>
      <c r="E9" s="20" t="s">
        <v>25</v>
      </c>
      <c r="F9" s="20" t="s">
        <v>26</v>
      </c>
      <c r="G9" s="20" t="s">
        <v>27</v>
      </c>
      <c r="H9" s="20" t="s">
        <v>28</v>
      </c>
      <c r="I9" s="20" t="s">
        <v>29</v>
      </c>
    </row>
    <row r="10" spans="1:9">
      <c r="A10" s="21" t="s">
        <v>11</v>
      </c>
      <c r="B10" s="20" t="s">
        <v>12</v>
      </c>
      <c r="C10" s="15">
        <f ca="1">GETPIVOTDATA("求和项:XS",$A$3,"Model Kodu","C3849AX","Renk Kodu0Adı","BG749 0 VIZON")*1.03</f>
        <v>19.57</v>
      </c>
      <c r="D10" s="15">
        <f ca="1">GETPIVOTDATA("求和项:S",$A$3,"Model Kodu","C3849AX","Renk Kodu0Adı","BG749 0 VIZON")*1.03</f>
        <v>481.01</v>
      </c>
      <c r="E10" s="15">
        <f ca="1">GETPIVOTDATA("求和项:M",$A$3,"Model Kodu","C3849AX","Renk Kodu0Adı","BG749 0 VIZON")*1.03</f>
        <v>496.46</v>
      </c>
      <c r="F10" s="15">
        <v>496</v>
      </c>
      <c r="G10" s="15">
        <f ca="1">GETPIVOTDATA("求和项:XL",$A$3,"Model Kodu","C3849AX","Renk Kodu0Adı","BG749 0 VIZON")*1.03</f>
        <v>672.59</v>
      </c>
      <c r="H10" s="15">
        <f ca="1">GETPIVOTDATA("求和项:XXL",$A$3,"Model Kodu","C3849AX","Renk Kodu0Adı","BG749 0 VIZON")*1.03</f>
        <v>235.87</v>
      </c>
      <c r="I10" s="15">
        <f ca="1">GETPIVOTDATA("求和项:3XL",$A$3,"Model Kodu","C3849AX","Renk Kodu0Adı","BG749 0 VIZON")*1.03</f>
        <v>12.36</v>
      </c>
    </row>
    <row r="11" spans="1:9">
      <c r="A11" s="20"/>
      <c r="B11" s="20" t="s">
        <v>19</v>
      </c>
      <c r="C11" s="15">
        <f ca="1">GETPIVOTDATA("求和项:XS",$A$3,"Model Kodu","C3849AX","Renk Kodu0Adı","KH461 0 Khaki")*1.03</f>
        <v>365.65</v>
      </c>
      <c r="D11" s="15">
        <f ca="1">GETPIVOTDATA("求和项:S",$A$3,"Model Kodu","C3849AX","Renk Kodu0Adı","KH461 0 Khaki")*1.03</f>
        <v>1008.37</v>
      </c>
      <c r="E11" s="15">
        <f ca="1">GETPIVOTDATA("求和项:M",$A$3,"Model Kodu","C3849AX","Renk Kodu0Adı","KH461 0 Khaki")*1.03</f>
        <v>1170.08</v>
      </c>
      <c r="F11" s="15">
        <f ca="1">GETPIVOTDATA("求和项:L",$A$3,"Model Kodu","C3849AX","Renk Kodu0Adı","KH461 0 Khaki")*1.03</f>
        <v>1170.08</v>
      </c>
      <c r="G11" s="15">
        <f ca="1">GETPIVOTDATA("求和项:XL",$A$3,"Model Kodu","C3849AX","Renk Kodu0Adı","KH461 0 Khaki")*1.03</f>
        <v>1086.65</v>
      </c>
      <c r="H11" s="15">
        <f ca="1">GETPIVOTDATA("求和项:XXL",$A$3,"Model Kodu","C3849AX","Renk Kodu0Adı","KH461 0 Khaki")*1.03</f>
        <v>699.37</v>
      </c>
      <c r="I11" s="15">
        <f ca="1">GETPIVOTDATA("求和项:3XL",$A$3,"Model Kodu","C3849AX","Renk Kodu0Adı","KH461 0 Khaki")*1.03</f>
        <v>172.01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3"/>
  <sheetViews>
    <sheetView topLeftCell="A104" workbookViewId="0">
      <selection activeCell="I119" sqref="I119:O119"/>
    </sheetView>
  </sheetViews>
  <sheetFormatPr defaultColWidth="9" defaultRowHeight="14"/>
  <cols>
    <col min="4" max="4" width="18" customWidth="1"/>
    <col min="6" max="6" width="15.2727272727273" customWidth="1"/>
    <col min="16" max="16" width="15.1818181818182" customWidth="1"/>
    <col min="17" max="17" width="11" customWidth="1"/>
    <col min="19" max="19" width="12" customWidth="1"/>
  </cols>
  <sheetData>
    <row r="1" ht="14.5" spans="1:22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14.5" spans="1:22">
      <c r="A2" s="3" t="s">
        <v>0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1</v>
      </c>
      <c r="G2" s="3" t="s">
        <v>35</v>
      </c>
      <c r="H2" s="3" t="s">
        <v>36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3" t="s">
        <v>28</v>
      </c>
      <c r="O2" s="3" t="s">
        <v>29</v>
      </c>
      <c r="P2" s="3" t="s">
        <v>37</v>
      </c>
      <c r="Q2" s="3" t="s">
        <v>38</v>
      </c>
      <c r="R2" s="3"/>
      <c r="S2" s="3" t="s">
        <v>39</v>
      </c>
      <c r="T2" s="3"/>
      <c r="U2" s="3" t="s">
        <v>40</v>
      </c>
      <c r="V2" s="3" t="s">
        <v>41</v>
      </c>
    </row>
    <row r="3" ht="14.5" spans="1:22">
      <c r="A3" s="4" t="s">
        <v>11</v>
      </c>
      <c r="B3" s="4" t="s">
        <v>42</v>
      </c>
      <c r="C3" s="4">
        <v>1316539</v>
      </c>
      <c r="D3" s="4" t="s">
        <v>43</v>
      </c>
      <c r="E3" s="5" t="s">
        <v>44</v>
      </c>
      <c r="F3" s="5" t="s">
        <v>19</v>
      </c>
      <c r="G3" s="5" t="s">
        <v>45</v>
      </c>
      <c r="H3" s="5">
        <v>1</v>
      </c>
      <c r="I3" s="5">
        <v>1</v>
      </c>
      <c r="J3" s="5">
        <v>2</v>
      </c>
      <c r="K3" s="5">
        <v>2</v>
      </c>
      <c r="L3" s="5">
        <v>2</v>
      </c>
      <c r="M3" s="4">
        <v>2</v>
      </c>
      <c r="N3" s="4">
        <v>1</v>
      </c>
      <c r="O3" s="4">
        <v>0</v>
      </c>
      <c r="P3" s="4">
        <v>10</v>
      </c>
      <c r="Q3" s="4" t="s">
        <v>46</v>
      </c>
      <c r="R3" s="4">
        <v>275</v>
      </c>
      <c r="S3" s="7">
        <f>R3*1.03</f>
        <v>283.25</v>
      </c>
      <c r="T3" s="4">
        <v>2750</v>
      </c>
      <c r="U3" s="4">
        <v>0</v>
      </c>
      <c r="V3" s="4">
        <v>0</v>
      </c>
    </row>
    <row r="4" ht="14.5" spans="1:22">
      <c r="A4" s="4" t="s">
        <v>11</v>
      </c>
      <c r="B4" s="4" t="s">
        <v>42</v>
      </c>
      <c r="C4" s="4">
        <v>1316539</v>
      </c>
      <c r="D4" s="4" t="s">
        <v>43</v>
      </c>
      <c r="E4" s="5" t="s">
        <v>44</v>
      </c>
      <c r="F4" s="5" t="s">
        <v>19</v>
      </c>
      <c r="G4" s="5" t="s">
        <v>47</v>
      </c>
      <c r="H4" s="5">
        <v>1</v>
      </c>
      <c r="I4" s="5">
        <v>0</v>
      </c>
      <c r="J4" s="5">
        <v>0</v>
      </c>
      <c r="K4" s="5">
        <v>0</v>
      </c>
      <c r="L4" s="5">
        <v>2</v>
      </c>
      <c r="M4" s="4">
        <v>1</v>
      </c>
      <c r="N4" s="4">
        <v>0</v>
      </c>
      <c r="O4" s="4">
        <v>0</v>
      </c>
      <c r="P4" s="4">
        <v>3</v>
      </c>
      <c r="Q4" s="4" t="s">
        <v>46</v>
      </c>
      <c r="R4" s="4">
        <v>71</v>
      </c>
      <c r="S4" s="7">
        <f t="shared" ref="S4:S35" si="0">R4*1.03</f>
        <v>73.13</v>
      </c>
      <c r="T4" s="4">
        <v>213</v>
      </c>
      <c r="U4" s="4">
        <v>0</v>
      </c>
      <c r="V4" s="4">
        <v>0</v>
      </c>
    </row>
    <row r="5" ht="14.5" spans="1:22">
      <c r="A5" s="4" t="s">
        <v>11</v>
      </c>
      <c r="B5" s="4" t="s">
        <v>42</v>
      </c>
      <c r="C5" s="4">
        <v>1316539</v>
      </c>
      <c r="D5" s="4" t="s">
        <v>43</v>
      </c>
      <c r="E5" s="5" t="s">
        <v>44</v>
      </c>
      <c r="F5" s="5" t="s">
        <v>19</v>
      </c>
      <c r="G5" s="5" t="s">
        <v>48</v>
      </c>
      <c r="H5" s="5">
        <v>1</v>
      </c>
      <c r="I5" s="5">
        <v>0</v>
      </c>
      <c r="J5" s="5">
        <v>2</v>
      </c>
      <c r="K5" s="5">
        <v>2</v>
      </c>
      <c r="L5" s="5">
        <v>0</v>
      </c>
      <c r="M5" s="4">
        <v>0</v>
      </c>
      <c r="N5" s="4">
        <v>0</v>
      </c>
      <c r="O5" s="4">
        <v>0</v>
      </c>
      <c r="P5" s="4">
        <v>4</v>
      </c>
      <c r="Q5" s="4" t="s">
        <v>46</v>
      </c>
      <c r="R5" s="4">
        <v>71</v>
      </c>
      <c r="S5" s="7">
        <f t="shared" si="0"/>
        <v>73.13</v>
      </c>
      <c r="T5" s="4">
        <v>284</v>
      </c>
      <c r="U5" s="4">
        <v>0</v>
      </c>
      <c r="V5" s="4">
        <v>0</v>
      </c>
    </row>
    <row r="6" ht="14.5" spans="1:22">
      <c r="A6" s="4" t="s">
        <v>11</v>
      </c>
      <c r="B6" s="4" t="s">
        <v>42</v>
      </c>
      <c r="C6" s="4">
        <v>1316539</v>
      </c>
      <c r="D6" s="4" t="s">
        <v>43</v>
      </c>
      <c r="E6" s="5" t="s">
        <v>44</v>
      </c>
      <c r="F6" s="5" t="s">
        <v>12</v>
      </c>
      <c r="G6" s="5" t="s">
        <v>49</v>
      </c>
      <c r="H6" s="5">
        <v>1</v>
      </c>
      <c r="I6" s="5">
        <v>0</v>
      </c>
      <c r="J6" s="5">
        <v>2</v>
      </c>
      <c r="K6" s="5">
        <v>2</v>
      </c>
      <c r="L6" s="5">
        <v>2</v>
      </c>
      <c r="M6" s="4">
        <v>3</v>
      </c>
      <c r="N6" s="4">
        <v>1</v>
      </c>
      <c r="O6" s="4">
        <v>0</v>
      </c>
      <c r="P6" s="4">
        <v>10</v>
      </c>
      <c r="Q6" s="4" t="s">
        <v>46</v>
      </c>
      <c r="R6" s="4">
        <v>110</v>
      </c>
      <c r="S6" s="7">
        <f t="shared" si="0"/>
        <v>113.3</v>
      </c>
      <c r="T6" s="4">
        <v>1100</v>
      </c>
      <c r="U6" s="4">
        <v>0</v>
      </c>
      <c r="V6" s="4">
        <v>0</v>
      </c>
    </row>
    <row r="7" ht="14.5" spans="1:22">
      <c r="A7" s="4" t="s">
        <v>11</v>
      </c>
      <c r="B7" s="4" t="s">
        <v>42</v>
      </c>
      <c r="C7" s="4">
        <v>1316526</v>
      </c>
      <c r="D7" s="4" t="s">
        <v>50</v>
      </c>
      <c r="E7" s="5" t="s">
        <v>51</v>
      </c>
      <c r="F7" s="5" t="s">
        <v>19</v>
      </c>
      <c r="G7" s="5" t="s">
        <v>52</v>
      </c>
      <c r="H7" s="5">
        <v>1</v>
      </c>
      <c r="I7" s="5">
        <v>0</v>
      </c>
      <c r="J7" s="5">
        <v>1</v>
      </c>
      <c r="K7" s="5">
        <v>2</v>
      </c>
      <c r="L7" s="5">
        <v>2</v>
      </c>
      <c r="M7" s="4">
        <v>2</v>
      </c>
      <c r="N7" s="4">
        <v>2</v>
      </c>
      <c r="O7" s="4">
        <v>1</v>
      </c>
      <c r="P7" s="4">
        <v>10</v>
      </c>
      <c r="Q7" s="4" t="s">
        <v>50</v>
      </c>
      <c r="R7" s="4">
        <v>8</v>
      </c>
      <c r="S7" s="7">
        <f t="shared" si="0"/>
        <v>8.24</v>
      </c>
      <c r="T7" s="4">
        <v>80</v>
      </c>
      <c r="U7" s="4">
        <v>0</v>
      </c>
      <c r="V7" s="4">
        <v>0</v>
      </c>
    </row>
    <row r="8" ht="14.5" spans="1:22">
      <c r="A8" s="4" t="s">
        <v>11</v>
      </c>
      <c r="B8" s="4" t="s">
        <v>42</v>
      </c>
      <c r="C8" s="4">
        <v>1316526</v>
      </c>
      <c r="D8" s="4" t="s">
        <v>50</v>
      </c>
      <c r="E8" s="5" t="s">
        <v>51</v>
      </c>
      <c r="F8" s="5" t="s">
        <v>12</v>
      </c>
      <c r="G8" s="5" t="s">
        <v>53</v>
      </c>
      <c r="H8" s="5">
        <v>1</v>
      </c>
      <c r="I8" s="5">
        <v>0</v>
      </c>
      <c r="J8" s="5">
        <v>2</v>
      </c>
      <c r="K8" s="5">
        <v>2</v>
      </c>
      <c r="L8" s="5">
        <v>2</v>
      </c>
      <c r="M8" s="4">
        <v>3</v>
      </c>
      <c r="N8" s="4">
        <v>1</v>
      </c>
      <c r="O8" s="4">
        <v>0</v>
      </c>
      <c r="P8" s="4">
        <v>10</v>
      </c>
      <c r="Q8" s="4" t="s">
        <v>50</v>
      </c>
      <c r="R8" s="4">
        <v>3</v>
      </c>
      <c r="S8" s="7">
        <f t="shared" si="0"/>
        <v>3.09</v>
      </c>
      <c r="T8" s="4">
        <v>30</v>
      </c>
      <c r="U8" s="4">
        <v>0</v>
      </c>
      <c r="V8" s="4">
        <v>0</v>
      </c>
    </row>
    <row r="9" ht="14.5" spans="1:22">
      <c r="A9" s="4" t="s">
        <v>11</v>
      </c>
      <c r="B9" s="4" t="s">
        <v>42</v>
      </c>
      <c r="C9" s="4">
        <v>1316526</v>
      </c>
      <c r="D9" s="4" t="s">
        <v>50</v>
      </c>
      <c r="E9" s="5" t="s">
        <v>51</v>
      </c>
      <c r="F9" s="5" t="s">
        <v>12</v>
      </c>
      <c r="G9" s="5" t="s">
        <v>54</v>
      </c>
      <c r="H9" s="5">
        <v>1</v>
      </c>
      <c r="I9" s="5">
        <v>1</v>
      </c>
      <c r="J9" s="5">
        <v>2</v>
      </c>
      <c r="K9" s="5">
        <v>2</v>
      </c>
      <c r="L9" s="5">
        <v>2</v>
      </c>
      <c r="M9" s="4">
        <v>1</v>
      </c>
      <c r="N9" s="4">
        <v>0</v>
      </c>
      <c r="O9" s="4">
        <v>0</v>
      </c>
      <c r="P9" s="4">
        <v>8</v>
      </c>
      <c r="Q9" s="4" t="s">
        <v>50</v>
      </c>
      <c r="R9" s="4">
        <v>3</v>
      </c>
      <c r="S9" s="7">
        <f t="shared" si="0"/>
        <v>3.09</v>
      </c>
      <c r="T9" s="4">
        <v>24</v>
      </c>
      <c r="U9" s="4">
        <v>0</v>
      </c>
      <c r="V9" s="4">
        <v>0</v>
      </c>
    </row>
    <row r="10" ht="14.5" spans="1:22">
      <c r="A10" s="4" t="s">
        <v>11</v>
      </c>
      <c r="B10" s="4" t="s">
        <v>42</v>
      </c>
      <c r="C10" s="4">
        <v>1316527</v>
      </c>
      <c r="D10" s="4" t="s">
        <v>55</v>
      </c>
      <c r="E10" s="5" t="s">
        <v>51</v>
      </c>
      <c r="F10" s="5" t="s">
        <v>19</v>
      </c>
      <c r="G10" s="5" t="s">
        <v>52</v>
      </c>
      <c r="H10" s="5">
        <v>1</v>
      </c>
      <c r="I10" s="5">
        <v>0</v>
      </c>
      <c r="J10" s="5">
        <v>1</v>
      </c>
      <c r="K10" s="5">
        <v>2</v>
      </c>
      <c r="L10" s="5">
        <v>2</v>
      </c>
      <c r="M10" s="4">
        <v>2</v>
      </c>
      <c r="N10" s="4">
        <v>2</v>
      </c>
      <c r="O10" s="4">
        <v>1</v>
      </c>
      <c r="P10" s="4">
        <v>10</v>
      </c>
      <c r="Q10" s="4" t="s">
        <v>55</v>
      </c>
      <c r="R10" s="4">
        <v>6</v>
      </c>
      <c r="S10" s="7">
        <f t="shared" si="0"/>
        <v>6.18</v>
      </c>
      <c r="T10" s="4">
        <v>60</v>
      </c>
      <c r="U10" s="4">
        <v>0</v>
      </c>
      <c r="V10" s="4">
        <v>0</v>
      </c>
    </row>
    <row r="11" ht="14.5" spans="1:22">
      <c r="A11" s="4" t="s">
        <v>11</v>
      </c>
      <c r="B11" s="4" t="s">
        <v>42</v>
      </c>
      <c r="C11" s="4">
        <v>1316527</v>
      </c>
      <c r="D11" s="4" t="s">
        <v>55</v>
      </c>
      <c r="E11" s="5" t="s">
        <v>51</v>
      </c>
      <c r="F11" s="5" t="s">
        <v>12</v>
      </c>
      <c r="G11" s="5" t="s">
        <v>53</v>
      </c>
      <c r="H11" s="5">
        <v>1</v>
      </c>
      <c r="I11" s="5">
        <v>0</v>
      </c>
      <c r="J11" s="5">
        <v>2</v>
      </c>
      <c r="K11" s="5">
        <v>2</v>
      </c>
      <c r="L11" s="5">
        <v>2</v>
      </c>
      <c r="M11" s="4">
        <v>3</v>
      </c>
      <c r="N11" s="4">
        <v>1</v>
      </c>
      <c r="O11" s="4">
        <v>0</v>
      </c>
      <c r="P11" s="4">
        <v>10</v>
      </c>
      <c r="Q11" s="4" t="s">
        <v>55</v>
      </c>
      <c r="R11" s="4">
        <v>4</v>
      </c>
      <c r="S11" s="7">
        <f t="shared" si="0"/>
        <v>4.12</v>
      </c>
      <c r="T11" s="4">
        <v>40</v>
      </c>
      <c r="U11" s="4">
        <v>0</v>
      </c>
      <c r="V11" s="4">
        <v>0</v>
      </c>
    </row>
    <row r="12" ht="14.5" spans="1:22">
      <c r="A12" s="4" t="s">
        <v>11</v>
      </c>
      <c r="B12" s="4" t="s">
        <v>42</v>
      </c>
      <c r="C12" s="4">
        <v>1316527</v>
      </c>
      <c r="D12" s="4" t="s">
        <v>55</v>
      </c>
      <c r="E12" s="5" t="s">
        <v>51</v>
      </c>
      <c r="F12" s="5" t="s">
        <v>12</v>
      </c>
      <c r="G12" s="5" t="s">
        <v>54</v>
      </c>
      <c r="H12" s="5">
        <v>1</v>
      </c>
      <c r="I12" s="5">
        <v>1</v>
      </c>
      <c r="J12" s="5">
        <v>2</v>
      </c>
      <c r="K12" s="5">
        <v>2</v>
      </c>
      <c r="L12" s="5">
        <v>2</v>
      </c>
      <c r="M12" s="4">
        <v>1</v>
      </c>
      <c r="N12" s="4">
        <v>0</v>
      </c>
      <c r="O12" s="4">
        <v>0</v>
      </c>
      <c r="P12" s="4">
        <v>8</v>
      </c>
      <c r="Q12" s="4" t="s">
        <v>55</v>
      </c>
      <c r="R12" s="4">
        <v>2</v>
      </c>
      <c r="S12" s="7">
        <f t="shared" si="0"/>
        <v>2.06</v>
      </c>
      <c r="T12" s="4">
        <v>16</v>
      </c>
      <c r="U12" s="4">
        <v>0</v>
      </c>
      <c r="V12" s="4">
        <v>0</v>
      </c>
    </row>
    <row r="13" ht="14.5" spans="1:22">
      <c r="A13" s="4" t="s">
        <v>11</v>
      </c>
      <c r="B13" s="4" t="s">
        <v>42</v>
      </c>
      <c r="C13" s="4">
        <v>1316528</v>
      </c>
      <c r="D13" s="4" t="s">
        <v>56</v>
      </c>
      <c r="E13" s="5" t="s">
        <v>51</v>
      </c>
      <c r="F13" s="5" t="s">
        <v>19</v>
      </c>
      <c r="G13" s="5" t="s">
        <v>52</v>
      </c>
      <c r="H13" s="5">
        <v>1</v>
      </c>
      <c r="I13" s="5">
        <v>0</v>
      </c>
      <c r="J13" s="5">
        <v>1</v>
      </c>
      <c r="K13" s="5">
        <v>2</v>
      </c>
      <c r="L13" s="5">
        <v>2</v>
      </c>
      <c r="M13" s="4">
        <v>2</v>
      </c>
      <c r="N13" s="4">
        <v>2</v>
      </c>
      <c r="O13" s="4">
        <v>1</v>
      </c>
      <c r="P13" s="4">
        <v>10</v>
      </c>
      <c r="Q13" s="4" t="s">
        <v>56</v>
      </c>
      <c r="R13" s="4">
        <v>10</v>
      </c>
      <c r="S13" s="7">
        <f t="shared" si="0"/>
        <v>10.3</v>
      </c>
      <c r="T13" s="4">
        <v>100</v>
      </c>
      <c r="U13" s="4">
        <v>0</v>
      </c>
      <c r="V13" s="4">
        <v>0</v>
      </c>
    </row>
    <row r="14" ht="14.5" spans="1:22">
      <c r="A14" s="4" t="s">
        <v>11</v>
      </c>
      <c r="B14" s="4" t="s">
        <v>42</v>
      </c>
      <c r="C14" s="4">
        <v>1316528</v>
      </c>
      <c r="D14" s="4" t="s">
        <v>56</v>
      </c>
      <c r="E14" s="5" t="s">
        <v>51</v>
      </c>
      <c r="F14" s="5" t="s">
        <v>12</v>
      </c>
      <c r="G14" s="5" t="s">
        <v>53</v>
      </c>
      <c r="H14" s="5">
        <v>1</v>
      </c>
      <c r="I14" s="5">
        <v>0</v>
      </c>
      <c r="J14" s="5">
        <v>2</v>
      </c>
      <c r="K14" s="5">
        <v>2</v>
      </c>
      <c r="L14" s="5">
        <v>2</v>
      </c>
      <c r="M14" s="4">
        <v>3</v>
      </c>
      <c r="N14" s="4">
        <v>1</v>
      </c>
      <c r="O14" s="4">
        <v>0</v>
      </c>
      <c r="P14" s="4">
        <v>10</v>
      </c>
      <c r="Q14" s="4" t="s">
        <v>56</v>
      </c>
      <c r="R14" s="4">
        <v>6</v>
      </c>
      <c r="S14" s="7">
        <f t="shared" si="0"/>
        <v>6.18</v>
      </c>
      <c r="T14" s="4">
        <v>60</v>
      </c>
      <c r="U14" s="4">
        <v>0</v>
      </c>
      <c r="V14" s="4">
        <v>0</v>
      </c>
    </row>
    <row r="15" ht="14.5" spans="1:22">
      <c r="A15" s="4" t="s">
        <v>11</v>
      </c>
      <c r="B15" s="4" t="s">
        <v>42</v>
      </c>
      <c r="C15" s="4">
        <v>1316528</v>
      </c>
      <c r="D15" s="4" t="s">
        <v>56</v>
      </c>
      <c r="E15" s="5" t="s">
        <v>51</v>
      </c>
      <c r="F15" s="5" t="s">
        <v>12</v>
      </c>
      <c r="G15" s="5" t="s">
        <v>54</v>
      </c>
      <c r="H15" s="5">
        <v>1</v>
      </c>
      <c r="I15" s="5">
        <v>1</v>
      </c>
      <c r="J15" s="5">
        <v>2</v>
      </c>
      <c r="K15" s="5">
        <v>2</v>
      </c>
      <c r="L15" s="5">
        <v>2</v>
      </c>
      <c r="M15" s="4">
        <v>1</v>
      </c>
      <c r="N15" s="4">
        <v>0</v>
      </c>
      <c r="O15" s="4">
        <v>0</v>
      </c>
      <c r="P15" s="4">
        <v>8</v>
      </c>
      <c r="Q15" s="4" t="s">
        <v>56</v>
      </c>
      <c r="R15" s="4">
        <v>3</v>
      </c>
      <c r="S15" s="7">
        <f t="shared" si="0"/>
        <v>3.09</v>
      </c>
      <c r="T15" s="4">
        <v>24</v>
      </c>
      <c r="U15" s="4">
        <v>0</v>
      </c>
      <c r="V15" s="4">
        <v>0</v>
      </c>
    </row>
    <row r="16" ht="14.5" spans="1:22">
      <c r="A16" s="4" t="s">
        <v>11</v>
      </c>
      <c r="B16" s="4" t="s">
        <v>42</v>
      </c>
      <c r="C16" s="4">
        <v>1316529</v>
      </c>
      <c r="D16" s="4" t="s">
        <v>57</v>
      </c>
      <c r="E16" s="5" t="s">
        <v>51</v>
      </c>
      <c r="F16" s="5" t="s">
        <v>19</v>
      </c>
      <c r="G16" s="5" t="s">
        <v>58</v>
      </c>
      <c r="H16" s="5">
        <v>1</v>
      </c>
      <c r="I16" s="5">
        <v>0</v>
      </c>
      <c r="J16" s="5">
        <v>1</v>
      </c>
      <c r="K16" s="5">
        <v>2</v>
      </c>
      <c r="L16" s="5">
        <v>2</v>
      </c>
      <c r="M16" s="4">
        <v>2</v>
      </c>
      <c r="N16" s="4">
        <v>2</v>
      </c>
      <c r="O16" s="4">
        <v>1</v>
      </c>
      <c r="P16" s="4">
        <v>10</v>
      </c>
      <c r="Q16" s="4" t="s">
        <v>57</v>
      </c>
      <c r="R16" s="4">
        <v>17</v>
      </c>
      <c r="S16" s="7">
        <f t="shared" si="0"/>
        <v>17.51</v>
      </c>
      <c r="T16" s="4">
        <v>170</v>
      </c>
      <c r="U16" s="4">
        <v>0</v>
      </c>
      <c r="V16" s="4">
        <v>0</v>
      </c>
    </row>
    <row r="17" ht="14.5" spans="1:22">
      <c r="A17" s="4" t="s">
        <v>11</v>
      </c>
      <c r="B17" s="4" t="s">
        <v>42</v>
      </c>
      <c r="C17" s="4">
        <v>1316529</v>
      </c>
      <c r="D17" s="4" t="s">
        <v>57</v>
      </c>
      <c r="E17" s="5" t="s">
        <v>51</v>
      </c>
      <c r="F17" s="5" t="s">
        <v>19</v>
      </c>
      <c r="G17" s="5" t="s">
        <v>59</v>
      </c>
      <c r="H17" s="5">
        <v>1</v>
      </c>
      <c r="I17" s="5">
        <v>0</v>
      </c>
      <c r="J17" s="5">
        <v>0</v>
      </c>
      <c r="K17" s="5">
        <v>0</v>
      </c>
      <c r="L17" s="5">
        <v>2</v>
      </c>
      <c r="M17" s="4">
        <v>1</v>
      </c>
      <c r="N17" s="4">
        <v>0</v>
      </c>
      <c r="O17" s="4">
        <v>0</v>
      </c>
      <c r="P17" s="4">
        <v>3</v>
      </c>
      <c r="Q17" s="4" t="s">
        <v>57</v>
      </c>
      <c r="R17" s="4">
        <v>4</v>
      </c>
      <c r="S17" s="7">
        <f t="shared" si="0"/>
        <v>4.12</v>
      </c>
      <c r="T17" s="4">
        <v>12</v>
      </c>
      <c r="U17" s="4">
        <v>0</v>
      </c>
      <c r="V17" s="4">
        <v>0</v>
      </c>
    </row>
    <row r="18" ht="14.5" spans="1:22">
      <c r="A18" s="4" t="s">
        <v>11</v>
      </c>
      <c r="B18" s="4" t="s">
        <v>42</v>
      </c>
      <c r="C18" s="4">
        <v>1316529</v>
      </c>
      <c r="D18" s="4" t="s">
        <v>57</v>
      </c>
      <c r="E18" s="5" t="s">
        <v>51</v>
      </c>
      <c r="F18" s="5" t="s">
        <v>19</v>
      </c>
      <c r="G18" s="5" t="s">
        <v>60</v>
      </c>
      <c r="H18" s="5">
        <v>1</v>
      </c>
      <c r="I18" s="5">
        <v>0</v>
      </c>
      <c r="J18" s="5">
        <v>2</v>
      </c>
      <c r="K18" s="5">
        <v>2</v>
      </c>
      <c r="L18" s="5">
        <v>0</v>
      </c>
      <c r="M18" s="4">
        <v>0</v>
      </c>
      <c r="N18" s="4">
        <v>0</v>
      </c>
      <c r="O18" s="4">
        <v>0</v>
      </c>
      <c r="P18" s="4">
        <v>4</v>
      </c>
      <c r="Q18" s="4" t="s">
        <v>57</v>
      </c>
      <c r="R18" s="4">
        <v>4</v>
      </c>
      <c r="S18" s="7">
        <f t="shared" si="0"/>
        <v>4.12</v>
      </c>
      <c r="T18" s="4">
        <v>16</v>
      </c>
      <c r="U18" s="4">
        <v>0</v>
      </c>
      <c r="V18" s="4">
        <v>0</v>
      </c>
    </row>
    <row r="19" ht="14.5" spans="1:22">
      <c r="A19" s="4" t="s">
        <v>11</v>
      </c>
      <c r="B19" s="4" t="s">
        <v>42</v>
      </c>
      <c r="C19" s="4">
        <v>1316529</v>
      </c>
      <c r="D19" s="4" t="s">
        <v>57</v>
      </c>
      <c r="E19" s="5" t="s">
        <v>51</v>
      </c>
      <c r="F19" s="5" t="s">
        <v>12</v>
      </c>
      <c r="G19" s="5" t="s">
        <v>61</v>
      </c>
      <c r="H19" s="5">
        <v>1</v>
      </c>
      <c r="I19" s="5">
        <v>0</v>
      </c>
      <c r="J19" s="5">
        <v>2</v>
      </c>
      <c r="K19" s="5">
        <v>2</v>
      </c>
      <c r="L19" s="5">
        <v>2</v>
      </c>
      <c r="M19" s="4">
        <v>3</v>
      </c>
      <c r="N19" s="4">
        <v>1</v>
      </c>
      <c r="O19" s="4">
        <v>0</v>
      </c>
      <c r="P19" s="4">
        <v>10</v>
      </c>
      <c r="Q19" s="4" t="s">
        <v>57</v>
      </c>
      <c r="R19" s="4">
        <v>8</v>
      </c>
      <c r="S19" s="7">
        <f t="shared" si="0"/>
        <v>8.24</v>
      </c>
      <c r="T19" s="4">
        <v>80</v>
      </c>
      <c r="U19" s="4">
        <v>0</v>
      </c>
      <c r="V19" s="4">
        <v>0</v>
      </c>
    </row>
    <row r="20" ht="14.5" spans="1:22">
      <c r="A20" s="4" t="s">
        <v>11</v>
      </c>
      <c r="B20" s="4" t="s">
        <v>42</v>
      </c>
      <c r="C20" s="4">
        <v>1316529</v>
      </c>
      <c r="D20" s="4" t="s">
        <v>57</v>
      </c>
      <c r="E20" s="5" t="s">
        <v>51</v>
      </c>
      <c r="F20" s="5" t="s">
        <v>12</v>
      </c>
      <c r="G20" s="5" t="s">
        <v>62</v>
      </c>
      <c r="H20" s="5">
        <v>1</v>
      </c>
      <c r="I20" s="5">
        <v>1</v>
      </c>
      <c r="J20" s="5">
        <v>2</v>
      </c>
      <c r="K20" s="5">
        <v>2</v>
      </c>
      <c r="L20" s="5">
        <v>2</v>
      </c>
      <c r="M20" s="4">
        <v>1</v>
      </c>
      <c r="N20" s="4">
        <v>0</v>
      </c>
      <c r="O20" s="4">
        <v>0</v>
      </c>
      <c r="P20" s="4">
        <v>8</v>
      </c>
      <c r="Q20" s="4" t="s">
        <v>57</v>
      </c>
      <c r="R20" s="4">
        <v>11</v>
      </c>
      <c r="S20" s="7">
        <f t="shared" si="0"/>
        <v>11.33</v>
      </c>
      <c r="T20" s="4">
        <v>88</v>
      </c>
      <c r="U20" s="4">
        <v>0</v>
      </c>
      <c r="V20" s="4">
        <v>0</v>
      </c>
    </row>
    <row r="21" ht="14.5" spans="1:22">
      <c r="A21" s="4" t="s">
        <v>11</v>
      </c>
      <c r="B21" s="4" t="s">
        <v>42</v>
      </c>
      <c r="C21" s="4">
        <v>1316530</v>
      </c>
      <c r="D21" s="4" t="s">
        <v>63</v>
      </c>
      <c r="E21" s="5" t="s">
        <v>51</v>
      </c>
      <c r="F21" s="5" t="s">
        <v>19</v>
      </c>
      <c r="G21" s="5" t="s">
        <v>52</v>
      </c>
      <c r="H21" s="5">
        <v>1</v>
      </c>
      <c r="I21" s="5">
        <v>0</v>
      </c>
      <c r="J21" s="5">
        <v>1</v>
      </c>
      <c r="K21" s="5">
        <v>2</v>
      </c>
      <c r="L21" s="5">
        <v>2</v>
      </c>
      <c r="M21" s="4">
        <v>2</v>
      </c>
      <c r="N21" s="4">
        <v>2</v>
      </c>
      <c r="O21" s="4">
        <v>1</v>
      </c>
      <c r="P21" s="4">
        <v>10</v>
      </c>
      <c r="Q21" s="4" t="s">
        <v>63</v>
      </c>
      <c r="R21" s="4">
        <v>15</v>
      </c>
      <c r="S21" s="7">
        <f t="shared" si="0"/>
        <v>15.45</v>
      </c>
      <c r="T21" s="4">
        <v>150</v>
      </c>
      <c r="U21" s="4">
        <v>0</v>
      </c>
      <c r="V21" s="4">
        <v>0</v>
      </c>
    </row>
    <row r="22" ht="14.5" spans="1:22">
      <c r="A22" s="4" t="s">
        <v>11</v>
      </c>
      <c r="B22" s="4" t="s">
        <v>42</v>
      </c>
      <c r="C22" s="4">
        <v>1316530</v>
      </c>
      <c r="D22" s="4" t="s">
        <v>63</v>
      </c>
      <c r="E22" s="5" t="s">
        <v>51</v>
      </c>
      <c r="F22" s="5" t="s">
        <v>12</v>
      </c>
      <c r="G22" s="5" t="s">
        <v>53</v>
      </c>
      <c r="H22" s="5">
        <v>1</v>
      </c>
      <c r="I22" s="5">
        <v>0</v>
      </c>
      <c r="J22" s="5">
        <v>2</v>
      </c>
      <c r="K22" s="5">
        <v>2</v>
      </c>
      <c r="L22" s="5">
        <v>2</v>
      </c>
      <c r="M22" s="4">
        <v>3</v>
      </c>
      <c r="N22" s="4">
        <v>1</v>
      </c>
      <c r="O22" s="4">
        <v>0</v>
      </c>
      <c r="P22" s="4">
        <v>10</v>
      </c>
      <c r="Q22" s="4" t="s">
        <v>63</v>
      </c>
      <c r="R22" s="4">
        <v>9</v>
      </c>
      <c r="S22" s="7">
        <f t="shared" si="0"/>
        <v>9.27</v>
      </c>
      <c r="T22" s="4">
        <v>90</v>
      </c>
      <c r="U22" s="4">
        <v>0</v>
      </c>
      <c r="V22" s="4">
        <v>0</v>
      </c>
    </row>
    <row r="23" ht="14.5" spans="1:22">
      <c r="A23" s="4" t="s">
        <v>11</v>
      </c>
      <c r="B23" s="4" t="s">
        <v>42</v>
      </c>
      <c r="C23" s="4">
        <v>1316530</v>
      </c>
      <c r="D23" s="4" t="s">
        <v>63</v>
      </c>
      <c r="E23" s="5" t="s">
        <v>51</v>
      </c>
      <c r="F23" s="5" t="s">
        <v>12</v>
      </c>
      <c r="G23" s="5" t="s">
        <v>64</v>
      </c>
      <c r="H23" s="5">
        <v>1</v>
      </c>
      <c r="I23" s="5">
        <v>0</v>
      </c>
      <c r="J23" s="5">
        <v>1</v>
      </c>
      <c r="K23" s="5">
        <v>2</v>
      </c>
      <c r="L23" s="5">
        <v>2</v>
      </c>
      <c r="M23" s="4">
        <v>2</v>
      </c>
      <c r="N23" s="4">
        <v>1</v>
      </c>
      <c r="O23" s="4">
        <v>1</v>
      </c>
      <c r="P23" s="4">
        <v>9</v>
      </c>
      <c r="Q23" s="4" t="s">
        <v>63</v>
      </c>
      <c r="R23" s="4">
        <v>7</v>
      </c>
      <c r="S23" s="7">
        <f t="shared" si="0"/>
        <v>7.21</v>
      </c>
      <c r="T23" s="4">
        <v>63</v>
      </c>
      <c r="U23" s="4">
        <v>0</v>
      </c>
      <c r="V23" s="4">
        <v>0</v>
      </c>
    </row>
    <row r="24" ht="14.5" spans="1:22">
      <c r="A24" s="4" t="s">
        <v>11</v>
      </c>
      <c r="B24" s="4" t="s">
        <v>42</v>
      </c>
      <c r="C24" s="4">
        <v>1316531</v>
      </c>
      <c r="D24" s="4" t="s">
        <v>65</v>
      </c>
      <c r="E24" s="5" t="s">
        <v>51</v>
      </c>
      <c r="F24" s="5" t="s">
        <v>19</v>
      </c>
      <c r="G24" s="5" t="s">
        <v>52</v>
      </c>
      <c r="H24" s="5">
        <v>1</v>
      </c>
      <c r="I24" s="5">
        <v>0</v>
      </c>
      <c r="J24" s="5">
        <v>1</v>
      </c>
      <c r="K24" s="5">
        <v>2</v>
      </c>
      <c r="L24" s="5">
        <v>2</v>
      </c>
      <c r="M24" s="4">
        <v>2</v>
      </c>
      <c r="N24" s="4">
        <v>2</v>
      </c>
      <c r="O24" s="4">
        <v>1</v>
      </c>
      <c r="P24" s="4">
        <v>10</v>
      </c>
      <c r="Q24" s="4" t="s">
        <v>65</v>
      </c>
      <c r="R24" s="4">
        <v>10</v>
      </c>
      <c r="S24" s="7">
        <f t="shared" si="0"/>
        <v>10.3</v>
      </c>
      <c r="T24" s="4">
        <v>100</v>
      </c>
      <c r="U24" s="4">
        <v>0</v>
      </c>
      <c r="V24" s="4">
        <v>0</v>
      </c>
    </row>
    <row r="25" ht="14.5" spans="1:22">
      <c r="A25" s="4" t="s">
        <v>11</v>
      </c>
      <c r="B25" s="4" t="s">
        <v>42</v>
      </c>
      <c r="C25" s="4">
        <v>1316531</v>
      </c>
      <c r="D25" s="4" t="s">
        <v>65</v>
      </c>
      <c r="E25" s="5" t="s">
        <v>51</v>
      </c>
      <c r="F25" s="5" t="s">
        <v>12</v>
      </c>
      <c r="G25" s="5" t="s">
        <v>53</v>
      </c>
      <c r="H25" s="5">
        <v>1</v>
      </c>
      <c r="I25" s="5">
        <v>0</v>
      </c>
      <c r="J25" s="5">
        <v>2</v>
      </c>
      <c r="K25" s="5">
        <v>2</v>
      </c>
      <c r="L25" s="5">
        <v>2</v>
      </c>
      <c r="M25" s="4">
        <v>3</v>
      </c>
      <c r="N25" s="4">
        <v>1</v>
      </c>
      <c r="O25" s="4">
        <v>0</v>
      </c>
      <c r="P25" s="4">
        <v>10</v>
      </c>
      <c r="Q25" s="4" t="s">
        <v>65</v>
      </c>
      <c r="R25" s="4">
        <v>6</v>
      </c>
      <c r="S25" s="7">
        <f t="shared" si="0"/>
        <v>6.18</v>
      </c>
      <c r="T25" s="4">
        <v>60</v>
      </c>
      <c r="U25" s="4">
        <v>0</v>
      </c>
      <c r="V25" s="4">
        <v>0</v>
      </c>
    </row>
    <row r="26" ht="14.5" spans="1:22">
      <c r="A26" s="4" t="s">
        <v>11</v>
      </c>
      <c r="B26" s="4" t="s">
        <v>42</v>
      </c>
      <c r="C26" s="4">
        <v>1316531</v>
      </c>
      <c r="D26" s="4" t="s">
        <v>65</v>
      </c>
      <c r="E26" s="5" t="s">
        <v>51</v>
      </c>
      <c r="F26" s="5" t="s">
        <v>12</v>
      </c>
      <c r="G26" s="5" t="s">
        <v>64</v>
      </c>
      <c r="H26" s="5">
        <v>1</v>
      </c>
      <c r="I26" s="5">
        <v>0</v>
      </c>
      <c r="J26" s="5">
        <v>1</v>
      </c>
      <c r="K26" s="5">
        <v>2</v>
      </c>
      <c r="L26" s="5">
        <v>2</v>
      </c>
      <c r="M26" s="4">
        <v>2</v>
      </c>
      <c r="N26" s="4">
        <v>1</v>
      </c>
      <c r="O26" s="4">
        <v>1</v>
      </c>
      <c r="P26" s="4">
        <v>9</v>
      </c>
      <c r="Q26" s="4" t="s">
        <v>65</v>
      </c>
      <c r="R26" s="4">
        <v>3</v>
      </c>
      <c r="S26" s="7">
        <f t="shared" si="0"/>
        <v>3.09</v>
      </c>
      <c r="T26" s="4">
        <v>27</v>
      </c>
      <c r="U26" s="4">
        <v>0</v>
      </c>
      <c r="V26" s="4">
        <v>0</v>
      </c>
    </row>
    <row r="27" ht="14.5" spans="1:22">
      <c r="A27" s="4" t="s">
        <v>11</v>
      </c>
      <c r="B27" s="4" t="s">
        <v>42</v>
      </c>
      <c r="C27" s="4">
        <v>1316532</v>
      </c>
      <c r="D27" s="4" t="s">
        <v>66</v>
      </c>
      <c r="E27" s="5" t="s">
        <v>51</v>
      </c>
      <c r="F27" s="5" t="s">
        <v>19</v>
      </c>
      <c r="G27" s="5" t="s">
        <v>52</v>
      </c>
      <c r="H27" s="5">
        <v>1</v>
      </c>
      <c r="I27" s="5">
        <v>0</v>
      </c>
      <c r="J27" s="5">
        <v>1</v>
      </c>
      <c r="K27" s="5">
        <v>2</v>
      </c>
      <c r="L27" s="5">
        <v>2</v>
      </c>
      <c r="M27" s="4">
        <v>2</v>
      </c>
      <c r="N27" s="4">
        <v>2</v>
      </c>
      <c r="O27" s="4">
        <v>1</v>
      </c>
      <c r="P27" s="4">
        <v>10</v>
      </c>
      <c r="Q27" s="4" t="s">
        <v>66</v>
      </c>
      <c r="R27" s="4">
        <v>3</v>
      </c>
      <c r="S27" s="7">
        <f t="shared" si="0"/>
        <v>3.09</v>
      </c>
      <c r="T27" s="4">
        <v>30</v>
      </c>
      <c r="U27" s="4">
        <v>0</v>
      </c>
      <c r="V27" s="4">
        <v>0</v>
      </c>
    </row>
    <row r="28" ht="14.5" spans="1:22">
      <c r="A28" s="4" t="s">
        <v>11</v>
      </c>
      <c r="B28" s="4" t="s">
        <v>42</v>
      </c>
      <c r="C28" s="4">
        <v>1316532</v>
      </c>
      <c r="D28" s="4" t="s">
        <v>66</v>
      </c>
      <c r="E28" s="5" t="s">
        <v>51</v>
      </c>
      <c r="F28" s="5" t="s">
        <v>12</v>
      </c>
      <c r="G28" s="5" t="s">
        <v>53</v>
      </c>
      <c r="H28" s="5">
        <v>1</v>
      </c>
      <c r="I28" s="5">
        <v>0</v>
      </c>
      <c r="J28" s="5">
        <v>2</v>
      </c>
      <c r="K28" s="5">
        <v>2</v>
      </c>
      <c r="L28" s="5">
        <v>2</v>
      </c>
      <c r="M28" s="4">
        <v>3</v>
      </c>
      <c r="N28" s="4">
        <v>1</v>
      </c>
      <c r="O28" s="4">
        <v>0</v>
      </c>
      <c r="P28" s="4">
        <v>10</v>
      </c>
      <c r="Q28" s="4" t="s">
        <v>66</v>
      </c>
      <c r="R28" s="4">
        <v>2</v>
      </c>
      <c r="S28" s="7">
        <f t="shared" si="0"/>
        <v>2.06</v>
      </c>
      <c r="T28" s="4">
        <v>20</v>
      </c>
      <c r="U28" s="4">
        <v>0</v>
      </c>
      <c r="V28" s="4">
        <v>0</v>
      </c>
    </row>
    <row r="29" ht="14.5" spans="1:22">
      <c r="A29" s="4" t="s">
        <v>11</v>
      </c>
      <c r="B29" s="4" t="s">
        <v>42</v>
      </c>
      <c r="C29" s="4">
        <v>1316532</v>
      </c>
      <c r="D29" s="4" t="s">
        <v>66</v>
      </c>
      <c r="E29" s="5" t="s">
        <v>51</v>
      </c>
      <c r="F29" s="5" t="s">
        <v>12</v>
      </c>
      <c r="G29" s="5" t="s">
        <v>64</v>
      </c>
      <c r="H29" s="5">
        <v>1</v>
      </c>
      <c r="I29" s="5">
        <v>0</v>
      </c>
      <c r="J29" s="5">
        <v>1</v>
      </c>
      <c r="K29" s="5">
        <v>2</v>
      </c>
      <c r="L29" s="5">
        <v>2</v>
      </c>
      <c r="M29" s="4">
        <v>2</v>
      </c>
      <c r="N29" s="4">
        <v>1</v>
      </c>
      <c r="O29" s="4">
        <v>1</v>
      </c>
      <c r="P29" s="4">
        <v>9</v>
      </c>
      <c r="Q29" s="4" t="s">
        <v>66</v>
      </c>
      <c r="R29" s="4">
        <v>1</v>
      </c>
      <c r="S29" s="7">
        <f t="shared" si="0"/>
        <v>1.03</v>
      </c>
      <c r="T29" s="4">
        <v>9</v>
      </c>
      <c r="U29" s="4">
        <v>0</v>
      </c>
      <c r="V29" s="4">
        <v>0</v>
      </c>
    </row>
    <row r="30" ht="14.5" spans="1:22">
      <c r="A30" s="4" t="s">
        <v>11</v>
      </c>
      <c r="B30" s="4" t="s">
        <v>42</v>
      </c>
      <c r="C30" s="4">
        <v>1316533</v>
      </c>
      <c r="D30" s="4" t="s">
        <v>67</v>
      </c>
      <c r="E30" s="5" t="s">
        <v>51</v>
      </c>
      <c r="F30" s="5" t="s">
        <v>19</v>
      </c>
      <c r="G30" s="5" t="s">
        <v>52</v>
      </c>
      <c r="H30" s="5">
        <v>1</v>
      </c>
      <c r="I30" s="5">
        <v>0</v>
      </c>
      <c r="J30" s="5">
        <v>1</v>
      </c>
      <c r="K30" s="5">
        <v>2</v>
      </c>
      <c r="L30" s="5">
        <v>2</v>
      </c>
      <c r="M30" s="4">
        <v>2</v>
      </c>
      <c r="N30" s="4">
        <v>2</v>
      </c>
      <c r="O30" s="4">
        <v>1</v>
      </c>
      <c r="P30" s="4">
        <v>10</v>
      </c>
      <c r="Q30" s="4" t="s">
        <v>67</v>
      </c>
      <c r="R30" s="4">
        <v>5</v>
      </c>
      <c r="S30" s="7">
        <f t="shared" si="0"/>
        <v>5.15</v>
      </c>
      <c r="T30" s="4">
        <v>50</v>
      </c>
      <c r="U30" s="4">
        <v>0</v>
      </c>
      <c r="V30" s="4">
        <v>0</v>
      </c>
    </row>
    <row r="31" ht="14.5" spans="1:22">
      <c r="A31" s="4" t="s">
        <v>11</v>
      </c>
      <c r="B31" s="4" t="s">
        <v>42</v>
      </c>
      <c r="C31" s="4">
        <v>1316533</v>
      </c>
      <c r="D31" s="4" t="s">
        <v>67</v>
      </c>
      <c r="E31" s="5" t="s">
        <v>51</v>
      </c>
      <c r="F31" s="5" t="s">
        <v>12</v>
      </c>
      <c r="G31" s="5" t="s">
        <v>53</v>
      </c>
      <c r="H31" s="5">
        <v>1</v>
      </c>
      <c r="I31" s="5">
        <v>0</v>
      </c>
      <c r="J31" s="5">
        <v>2</v>
      </c>
      <c r="K31" s="5">
        <v>2</v>
      </c>
      <c r="L31" s="5">
        <v>2</v>
      </c>
      <c r="M31" s="4">
        <v>3</v>
      </c>
      <c r="N31" s="4">
        <v>1</v>
      </c>
      <c r="O31" s="4">
        <v>0</v>
      </c>
      <c r="P31" s="4">
        <v>10</v>
      </c>
      <c r="Q31" s="4" t="s">
        <v>67</v>
      </c>
      <c r="R31" s="4">
        <v>3</v>
      </c>
      <c r="S31" s="7">
        <f t="shared" si="0"/>
        <v>3.09</v>
      </c>
      <c r="T31" s="4">
        <v>30</v>
      </c>
      <c r="U31" s="4">
        <v>0</v>
      </c>
      <c r="V31" s="4">
        <v>0</v>
      </c>
    </row>
    <row r="32" ht="14.5" spans="1:22">
      <c r="A32" s="4" t="s">
        <v>11</v>
      </c>
      <c r="B32" s="4" t="s">
        <v>42</v>
      </c>
      <c r="C32" s="4">
        <v>1316533</v>
      </c>
      <c r="D32" s="4" t="s">
        <v>67</v>
      </c>
      <c r="E32" s="5" t="s">
        <v>51</v>
      </c>
      <c r="F32" s="5" t="s">
        <v>12</v>
      </c>
      <c r="G32" s="5" t="s">
        <v>68</v>
      </c>
      <c r="H32" s="5">
        <v>1</v>
      </c>
      <c r="I32" s="5">
        <v>0</v>
      </c>
      <c r="J32" s="5">
        <v>1</v>
      </c>
      <c r="K32" s="5">
        <v>2</v>
      </c>
      <c r="L32" s="5">
        <v>2</v>
      </c>
      <c r="M32" s="4">
        <v>2</v>
      </c>
      <c r="N32" s="4">
        <v>1</v>
      </c>
      <c r="O32" s="4">
        <v>0</v>
      </c>
      <c r="P32" s="4">
        <v>8</v>
      </c>
      <c r="Q32" s="4" t="s">
        <v>67</v>
      </c>
      <c r="R32" s="4">
        <v>3</v>
      </c>
      <c r="S32" s="7">
        <f t="shared" si="0"/>
        <v>3.09</v>
      </c>
      <c r="T32" s="4">
        <v>24</v>
      </c>
      <c r="U32" s="4">
        <v>0</v>
      </c>
      <c r="V32" s="4">
        <v>0</v>
      </c>
    </row>
    <row r="33" ht="14.5" spans="1:22">
      <c r="A33" s="4" t="s">
        <v>11</v>
      </c>
      <c r="B33" s="4" t="s">
        <v>42</v>
      </c>
      <c r="C33" s="4">
        <v>1316534</v>
      </c>
      <c r="D33" s="4" t="s">
        <v>69</v>
      </c>
      <c r="E33" s="5" t="s">
        <v>51</v>
      </c>
      <c r="F33" s="5" t="s">
        <v>19</v>
      </c>
      <c r="G33" s="5" t="s">
        <v>70</v>
      </c>
      <c r="H33" s="5">
        <v>1</v>
      </c>
      <c r="I33" s="5">
        <v>0</v>
      </c>
      <c r="J33" s="5">
        <v>1</v>
      </c>
      <c r="K33" s="5">
        <v>2</v>
      </c>
      <c r="L33" s="5">
        <v>2</v>
      </c>
      <c r="M33" s="4">
        <v>2</v>
      </c>
      <c r="N33" s="4">
        <v>2</v>
      </c>
      <c r="O33" s="4">
        <v>1</v>
      </c>
      <c r="P33" s="4">
        <v>10</v>
      </c>
      <c r="Q33" s="4" t="s">
        <v>69</v>
      </c>
      <c r="R33" s="4">
        <v>15</v>
      </c>
      <c r="S33" s="7">
        <f t="shared" si="0"/>
        <v>15.45</v>
      </c>
      <c r="T33" s="4">
        <v>150</v>
      </c>
      <c r="U33" s="4">
        <v>0</v>
      </c>
      <c r="V33" s="4">
        <v>0</v>
      </c>
    </row>
    <row r="34" ht="14.5" spans="1:22">
      <c r="A34" s="4" t="s">
        <v>11</v>
      </c>
      <c r="B34" s="4" t="s">
        <v>42</v>
      </c>
      <c r="C34" s="4">
        <v>1316534</v>
      </c>
      <c r="D34" s="4" t="s">
        <v>69</v>
      </c>
      <c r="E34" s="5" t="s">
        <v>51</v>
      </c>
      <c r="F34" s="5" t="s">
        <v>12</v>
      </c>
      <c r="G34" s="5" t="s">
        <v>71</v>
      </c>
      <c r="H34" s="5">
        <v>1</v>
      </c>
      <c r="I34" s="5">
        <v>0</v>
      </c>
      <c r="J34" s="5">
        <v>2</v>
      </c>
      <c r="K34" s="5">
        <v>2</v>
      </c>
      <c r="L34" s="5">
        <v>2</v>
      </c>
      <c r="M34" s="4">
        <v>3</v>
      </c>
      <c r="N34" s="4">
        <v>1</v>
      </c>
      <c r="O34" s="4">
        <v>0</v>
      </c>
      <c r="P34" s="4">
        <v>10</v>
      </c>
      <c r="Q34" s="4" t="s">
        <v>69</v>
      </c>
      <c r="R34" s="4">
        <v>5</v>
      </c>
      <c r="S34" s="7">
        <f t="shared" si="0"/>
        <v>5.15</v>
      </c>
      <c r="T34" s="4">
        <v>50</v>
      </c>
      <c r="U34" s="4">
        <v>0</v>
      </c>
      <c r="V34" s="4">
        <v>0</v>
      </c>
    </row>
    <row r="35" ht="14.5" spans="1:22">
      <c r="A35" s="4" t="s">
        <v>11</v>
      </c>
      <c r="B35" s="4" t="s">
        <v>42</v>
      </c>
      <c r="C35" s="4">
        <v>1316534</v>
      </c>
      <c r="D35" s="4" t="s">
        <v>69</v>
      </c>
      <c r="E35" s="5" t="s">
        <v>51</v>
      </c>
      <c r="F35" s="5" t="s">
        <v>12</v>
      </c>
      <c r="G35" s="5" t="s">
        <v>72</v>
      </c>
      <c r="H35" s="5">
        <v>1</v>
      </c>
      <c r="I35" s="5">
        <v>0</v>
      </c>
      <c r="J35" s="5">
        <v>1</v>
      </c>
      <c r="K35" s="5">
        <v>2</v>
      </c>
      <c r="L35" s="5">
        <v>2</v>
      </c>
      <c r="M35" s="4">
        <v>2</v>
      </c>
      <c r="N35" s="4">
        <v>1</v>
      </c>
      <c r="O35" s="4">
        <v>1</v>
      </c>
      <c r="P35" s="4">
        <v>9</v>
      </c>
      <c r="Q35" s="4" t="s">
        <v>69</v>
      </c>
      <c r="R35" s="4">
        <v>1</v>
      </c>
      <c r="S35" s="7">
        <f t="shared" si="0"/>
        <v>1.03</v>
      </c>
      <c r="T35" s="4">
        <v>9</v>
      </c>
      <c r="U35" s="4">
        <v>0</v>
      </c>
      <c r="V35" s="4">
        <v>0</v>
      </c>
    </row>
    <row r="36" ht="14.5" spans="1:22">
      <c r="A36" s="4" t="s">
        <v>11</v>
      </c>
      <c r="B36" s="4" t="s">
        <v>42</v>
      </c>
      <c r="C36" s="4">
        <v>1316517</v>
      </c>
      <c r="D36" s="4" t="s">
        <v>73</v>
      </c>
      <c r="E36" s="5" t="s">
        <v>51</v>
      </c>
      <c r="F36" s="5" t="s">
        <v>19</v>
      </c>
      <c r="G36" s="5" t="s">
        <v>74</v>
      </c>
      <c r="H36" s="5">
        <v>1</v>
      </c>
      <c r="I36" s="5">
        <v>0</v>
      </c>
      <c r="J36" s="5">
        <v>1</v>
      </c>
      <c r="K36" s="5">
        <v>2</v>
      </c>
      <c r="L36" s="5">
        <v>2</v>
      </c>
      <c r="M36" s="4">
        <v>2</v>
      </c>
      <c r="N36" s="4">
        <v>2</v>
      </c>
      <c r="O36" s="4">
        <v>1</v>
      </c>
      <c r="P36" s="4">
        <v>10</v>
      </c>
      <c r="Q36" s="4" t="s">
        <v>73</v>
      </c>
      <c r="R36" s="4">
        <v>31</v>
      </c>
      <c r="S36" s="7">
        <f t="shared" ref="S36:S58" si="1">R36*1.03</f>
        <v>31.93</v>
      </c>
      <c r="T36" s="4">
        <v>310</v>
      </c>
      <c r="U36" s="4">
        <v>0</v>
      </c>
      <c r="V36" s="4">
        <v>0</v>
      </c>
    </row>
    <row r="37" ht="14.5" spans="1:22">
      <c r="A37" s="4" t="s">
        <v>11</v>
      </c>
      <c r="B37" s="4" t="s">
        <v>42</v>
      </c>
      <c r="C37" s="4">
        <v>1316517</v>
      </c>
      <c r="D37" s="4" t="s">
        <v>73</v>
      </c>
      <c r="E37" s="5" t="s">
        <v>51</v>
      </c>
      <c r="F37" s="5" t="s">
        <v>19</v>
      </c>
      <c r="G37" s="5" t="s">
        <v>75</v>
      </c>
      <c r="H37" s="5">
        <v>1</v>
      </c>
      <c r="I37" s="5">
        <v>0</v>
      </c>
      <c r="J37" s="5">
        <v>0</v>
      </c>
      <c r="K37" s="5">
        <v>0</v>
      </c>
      <c r="L37" s="5">
        <v>2</v>
      </c>
      <c r="M37" s="4">
        <v>1</v>
      </c>
      <c r="N37" s="4">
        <v>0</v>
      </c>
      <c r="O37" s="4">
        <v>0</v>
      </c>
      <c r="P37" s="4">
        <v>3</v>
      </c>
      <c r="Q37" s="4" t="s">
        <v>73</v>
      </c>
      <c r="R37" s="4">
        <v>6</v>
      </c>
      <c r="S37" s="7">
        <f t="shared" si="1"/>
        <v>6.18</v>
      </c>
      <c r="T37" s="4">
        <v>18</v>
      </c>
      <c r="U37" s="4">
        <v>0</v>
      </c>
      <c r="V37" s="4">
        <v>0</v>
      </c>
    </row>
    <row r="38" ht="14.5" spans="1:22">
      <c r="A38" s="4" t="s">
        <v>11</v>
      </c>
      <c r="B38" s="4" t="s">
        <v>42</v>
      </c>
      <c r="C38" s="4">
        <v>1316517</v>
      </c>
      <c r="D38" s="4" t="s">
        <v>73</v>
      </c>
      <c r="E38" s="5" t="s">
        <v>51</v>
      </c>
      <c r="F38" s="5" t="s">
        <v>19</v>
      </c>
      <c r="G38" s="5" t="s">
        <v>76</v>
      </c>
      <c r="H38" s="5">
        <v>1</v>
      </c>
      <c r="I38" s="5">
        <v>0</v>
      </c>
      <c r="J38" s="5">
        <v>2</v>
      </c>
      <c r="K38" s="5">
        <v>2</v>
      </c>
      <c r="L38" s="5">
        <v>0</v>
      </c>
      <c r="M38" s="4">
        <v>0</v>
      </c>
      <c r="N38" s="4">
        <v>0</v>
      </c>
      <c r="O38" s="4">
        <v>0</v>
      </c>
      <c r="P38" s="4">
        <v>4</v>
      </c>
      <c r="Q38" s="4" t="s">
        <v>73</v>
      </c>
      <c r="R38" s="4">
        <v>6</v>
      </c>
      <c r="S38" s="7">
        <f t="shared" si="1"/>
        <v>6.18</v>
      </c>
      <c r="T38" s="4">
        <v>24</v>
      </c>
      <c r="U38" s="4">
        <v>0</v>
      </c>
      <c r="V38" s="4">
        <v>0</v>
      </c>
    </row>
    <row r="39" ht="14.5" spans="1:22">
      <c r="A39" s="4" t="s">
        <v>11</v>
      </c>
      <c r="B39" s="4" t="s">
        <v>42</v>
      </c>
      <c r="C39" s="4">
        <v>1316517</v>
      </c>
      <c r="D39" s="4" t="s">
        <v>73</v>
      </c>
      <c r="E39" s="5" t="s">
        <v>51</v>
      </c>
      <c r="F39" s="5" t="s">
        <v>12</v>
      </c>
      <c r="G39" s="5" t="s">
        <v>77</v>
      </c>
      <c r="H39" s="5">
        <v>1</v>
      </c>
      <c r="I39" s="5">
        <v>0</v>
      </c>
      <c r="J39" s="5">
        <v>2</v>
      </c>
      <c r="K39" s="5">
        <v>2</v>
      </c>
      <c r="L39" s="5">
        <v>2</v>
      </c>
      <c r="M39" s="4">
        <v>3</v>
      </c>
      <c r="N39" s="4">
        <v>1</v>
      </c>
      <c r="O39" s="4">
        <v>0</v>
      </c>
      <c r="P39" s="4">
        <v>10</v>
      </c>
      <c r="Q39" s="4" t="s">
        <v>73</v>
      </c>
      <c r="R39" s="4">
        <v>13</v>
      </c>
      <c r="S39" s="7">
        <f t="shared" si="1"/>
        <v>13.39</v>
      </c>
      <c r="T39" s="4">
        <v>130</v>
      </c>
      <c r="U39" s="4">
        <v>0</v>
      </c>
      <c r="V39" s="4">
        <v>0</v>
      </c>
    </row>
    <row r="40" ht="14.5" spans="1:22">
      <c r="A40" s="4" t="s">
        <v>11</v>
      </c>
      <c r="B40" s="4" t="s">
        <v>42</v>
      </c>
      <c r="C40" s="4">
        <v>1316518</v>
      </c>
      <c r="D40" s="4" t="s">
        <v>78</v>
      </c>
      <c r="E40" s="5" t="s">
        <v>51</v>
      </c>
      <c r="F40" s="5" t="s">
        <v>19</v>
      </c>
      <c r="G40" s="5" t="s">
        <v>52</v>
      </c>
      <c r="H40" s="5">
        <v>1</v>
      </c>
      <c r="I40" s="5">
        <v>0</v>
      </c>
      <c r="J40" s="5">
        <v>1</v>
      </c>
      <c r="K40" s="5">
        <v>2</v>
      </c>
      <c r="L40" s="5">
        <v>2</v>
      </c>
      <c r="M40" s="4">
        <v>2</v>
      </c>
      <c r="N40" s="4">
        <v>2</v>
      </c>
      <c r="O40" s="4">
        <v>1</v>
      </c>
      <c r="P40" s="4">
        <v>10</v>
      </c>
      <c r="Q40" s="4" t="s">
        <v>78</v>
      </c>
      <c r="R40" s="4">
        <v>18</v>
      </c>
      <c r="S40" s="7">
        <f t="shared" si="1"/>
        <v>18.54</v>
      </c>
      <c r="T40" s="4">
        <v>180</v>
      </c>
      <c r="U40" s="4">
        <v>0</v>
      </c>
      <c r="V40" s="4">
        <v>0</v>
      </c>
    </row>
    <row r="41" ht="14.5" spans="1:22">
      <c r="A41" s="4" t="s">
        <v>11</v>
      </c>
      <c r="B41" s="4" t="s">
        <v>42</v>
      </c>
      <c r="C41" s="4">
        <v>1316518</v>
      </c>
      <c r="D41" s="4" t="s">
        <v>78</v>
      </c>
      <c r="E41" s="5" t="s">
        <v>51</v>
      </c>
      <c r="F41" s="5" t="s">
        <v>12</v>
      </c>
      <c r="G41" s="5" t="s">
        <v>53</v>
      </c>
      <c r="H41" s="5">
        <v>1</v>
      </c>
      <c r="I41" s="5">
        <v>0</v>
      </c>
      <c r="J41" s="5">
        <v>2</v>
      </c>
      <c r="K41" s="5">
        <v>2</v>
      </c>
      <c r="L41" s="5">
        <v>2</v>
      </c>
      <c r="M41" s="4">
        <v>3</v>
      </c>
      <c r="N41" s="4">
        <v>1</v>
      </c>
      <c r="O41" s="4">
        <v>0</v>
      </c>
      <c r="P41" s="4">
        <v>10</v>
      </c>
      <c r="Q41" s="4" t="s">
        <v>78</v>
      </c>
      <c r="R41" s="4">
        <v>8</v>
      </c>
      <c r="S41" s="7">
        <f t="shared" si="1"/>
        <v>8.24</v>
      </c>
      <c r="T41" s="4">
        <v>80</v>
      </c>
      <c r="U41" s="4">
        <v>0</v>
      </c>
      <c r="V41" s="4">
        <v>0</v>
      </c>
    </row>
    <row r="42" ht="14.5" spans="1:22">
      <c r="A42" s="4" t="s">
        <v>11</v>
      </c>
      <c r="B42" s="4" t="s">
        <v>42</v>
      </c>
      <c r="C42" s="4">
        <v>1316519</v>
      </c>
      <c r="D42" s="4" t="s">
        <v>79</v>
      </c>
      <c r="E42" s="5" t="s">
        <v>51</v>
      </c>
      <c r="F42" s="5" t="s">
        <v>19</v>
      </c>
      <c r="G42" s="5" t="s">
        <v>52</v>
      </c>
      <c r="H42" s="5">
        <v>1</v>
      </c>
      <c r="I42" s="5">
        <v>0</v>
      </c>
      <c r="J42" s="5">
        <v>1</v>
      </c>
      <c r="K42" s="5">
        <v>2</v>
      </c>
      <c r="L42" s="5">
        <v>2</v>
      </c>
      <c r="M42" s="4">
        <v>2</v>
      </c>
      <c r="N42" s="4">
        <v>2</v>
      </c>
      <c r="O42" s="4">
        <v>1</v>
      </c>
      <c r="P42" s="4">
        <v>10</v>
      </c>
      <c r="Q42" s="4" t="s">
        <v>79</v>
      </c>
      <c r="R42" s="4">
        <v>8</v>
      </c>
      <c r="S42" s="7">
        <f t="shared" si="1"/>
        <v>8.24</v>
      </c>
      <c r="T42" s="4">
        <v>80</v>
      </c>
      <c r="U42" s="4">
        <v>0</v>
      </c>
      <c r="V42" s="4">
        <v>0</v>
      </c>
    </row>
    <row r="43" ht="14.5" spans="1:22">
      <c r="A43" s="4" t="s">
        <v>11</v>
      </c>
      <c r="B43" s="4" t="s">
        <v>42</v>
      </c>
      <c r="C43" s="4">
        <v>1316519</v>
      </c>
      <c r="D43" s="4" t="s">
        <v>79</v>
      </c>
      <c r="E43" s="5" t="s">
        <v>51</v>
      </c>
      <c r="F43" s="5" t="s">
        <v>12</v>
      </c>
      <c r="G43" s="5" t="s">
        <v>53</v>
      </c>
      <c r="H43" s="5">
        <v>1</v>
      </c>
      <c r="I43" s="5">
        <v>0</v>
      </c>
      <c r="J43" s="5">
        <v>2</v>
      </c>
      <c r="K43" s="5">
        <v>2</v>
      </c>
      <c r="L43" s="5">
        <v>2</v>
      </c>
      <c r="M43" s="4">
        <v>3</v>
      </c>
      <c r="N43" s="4">
        <v>1</v>
      </c>
      <c r="O43" s="4">
        <v>0</v>
      </c>
      <c r="P43" s="4">
        <v>10</v>
      </c>
      <c r="Q43" s="4" t="s">
        <v>79</v>
      </c>
      <c r="R43" s="4">
        <v>5</v>
      </c>
      <c r="S43" s="7">
        <f t="shared" si="1"/>
        <v>5.15</v>
      </c>
      <c r="T43" s="4">
        <v>50</v>
      </c>
      <c r="U43" s="4">
        <v>0</v>
      </c>
      <c r="V43" s="4">
        <v>0</v>
      </c>
    </row>
    <row r="44" ht="14.5" spans="1:22">
      <c r="A44" s="4" t="s">
        <v>11</v>
      </c>
      <c r="B44" s="4" t="s">
        <v>42</v>
      </c>
      <c r="C44" s="4">
        <v>1316520</v>
      </c>
      <c r="D44" s="4" t="s">
        <v>80</v>
      </c>
      <c r="E44" s="5" t="s">
        <v>51</v>
      </c>
      <c r="F44" s="5" t="s">
        <v>19</v>
      </c>
      <c r="G44" s="5" t="s">
        <v>52</v>
      </c>
      <c r="H44" s="5">
        <v>1</v>
      </c>
      <c r="I44" s="5">
        <v>0</v>
      </c>
      <c r="J44" s="5">
        <v>1</v>
      </c>
      <c r="K44" s="5">
        <v>2</v>
      </c>
      <c r="L44" s="5">
        <v>2</v>
      </c>
      <c r="M44" s="4">
        <v>2</v>
      </c>
      <c r="N44" s="4">
        <v>2</v>
      </c>
      <c r="O44" s="4">
        <v>1</v>
      </c>
      <c r="P44" s="4">
        <v>10</v>
      </c>
      <c r="Q44" s="4" t="s">
        <v>80</v>
      </c>
      <c r="R44" s="4">
        <v>2</v>
      </c>
      <c r="S44" s="7">
        <f t="shared" si="1"/>
        <v>2.06</v>
      </c>
      <c r="T44" s="4">
        <v>20</v>
      </c>
      <c r="U44" s="4">
        <v>0</v>
      </c>
      <c r="V44" s="4">
        <v>0</v>
      </c>
    </row>
    <row r="45" ht="14.5" spans="1:22">
      <c r="A45" s="4" t="s">
        <v>11</v>
      </c>
      <c r="B45" s="4" t="s">
        <v>42</v>
      </c>
      <c r="C45" s="4">
        <v>1316520</v>
      </c>
      <c r="D45" s="4" t="s">
        <v>80</v>
      </c>
      <c r="E45" s="5" t="s">
        <v>51</v>
      </c>
      <c r="F45" s="5" t="s">
        <v>12</v>
      </c>
      <c r="G45" s="5" t="s">
        <v>53</v>
      </c>
      <c r="H45" s="5">
        <v>1</v>
      </c>
      <c r="I45" s="5">
        <v>0</v>
      </c>
      <c r="J45" s="5">
        <v>2</v>
      </c>
      <c r="K45" s="5">
        <v>2</v>
      </c>
      <c r="L45" s="5">
        <v>2</v>
      </c>
      <c r="M45" s="4">
        <v>3</v>
      </c>
      <c r="N45" s="4">
        <v>1</v>
      </c>
      <c r="O45" s="4">
        <v>0</v>
      </c>
      <c r="P45" s="4">
        <v>10</v>
      </c>
      <c r="Q45" s="4" t="s">
        <v>80</v>
      </c>
      <c r="R45" s="4">
        <v>1</v>
      </c>
      <c r="S45" s="7">
        <f t="shared" si="1"/>
        <v>1.03</v>
      </c>
      <c r="T45" s="4">
        <v>10</v>
      </c>
      <c r="U45" s="4">
        <v>0</v>
      </c>
      <c r="V45" s="4">
        <v>0</v>
      </c>
    </row>
    <row r="46" ht="14.5" spans="1:22">
      <c r="A46" s="4" t="s">
        <v>11</v>
      </c>
      <c r="B46" s="4" t="s">
        <v>42</v>
      </c>
      <c r="C46" s="4">
        <v>1316521</v>
      </c>
      <c r="D46" s="4" t="s">
        <v>81</v>
      </c>
      <c r="E46" s="5" t="s">
        <v>51</v>
      </c>
      <c r="F46" s="5" t="s">
        <v>19</v>
      </c>
      <c r="G46" s="5" t="s">
        <v>82</v>
      </c>
      <c r="H46" s="5">
        <v>1</v>
      </c>
      <c r="I46" s="5">
        <v>0</v>
      </c>
      <c r="J46" s="5">
        <v>1</v>
      </c>
      <c r="K46" s="5">
        <v>2</v>
      </c>
      <c r="L46" s="5">
        <v>2</v>
      </c>
      <c r="M46" s="4">
        <v>2</v>
      </c>
      <c r="N46" s="4">
        <v>2</v>
      </c>
      <c r="O46" s="4">
        <v>1</v>
      </c>
      <c r="P46" s="4">
        <v>10</v>
      </c>
      <c r="Q46" s="4" t="s">
        <v>81</v>
      </c>
      <c r="R46" s="4">
        <v>19</v>
      </c>
      <c r="S46" s="7">
        <f t="shared" si="1"/>
        <v>19.57</v>
      </c>
      <c r="T46" s="4">
        <v>190</v>
      </c>
      <c r="U46" s="4">
        <v>0</v>
      </c>
      <c r="V46" s="4">
        <v>0</v>
      </c>
    </row>
    <row r="47" ht="14.5" spans="1:22">
      <c r="A47" s="4" t="s">
        <v>11</v>
      </c>
      <c r="B47" s="4" t="s">
        <v>42</v>
      </c>
      <c r="C47" s="4">
        <v>1316521</v>
      </c>
      <c r="D47" s="4" t="s">
        <v>81</v>
      </c>
      <c r="E47" s="5" t="s">
        <v>51</v>
      </c>
      <c r="F47" s="5" t="s">
        <v>12</v>
      </c>
      <c r="G47" s="5" t="s">
        <v>83</v>
      </c>
      <c r="H47" s="5">
        <v>1</v>
      </c>
      <c r="I47" s="5">
        <v>0</v>
      </c>
      <c r="J47" s="5">
        <v>2</v>
      </c>
      <c r="K47" s="5">
        <v>2</v>
      </c>
      <c r="L47" s="5">
        <v>2</v>
      </c>
      <c r="M47" s="4">
        <v>3</v>
      </c>
      <c r="N47" s="4">
        <v>1</v>
      </c>
      <c r="O47" s="4">
        <v>0</v>
      </c>
      <c r="P47" s="4">
        <v>10</v>
      </c>
      <c r="Q47" s="4" t="s">
        <v>81</v>
      </c>
      <c r="R47" s="4">
        <v>7</v>
      </c>
      <c r="S47" s="7">
        <f t="shared" si="1"/>
        <v>7.21</v>
      </c>
      <c r="T47" s="4">
        <v>70</v>
      </c>
      <c r="U47" s="4">
        <v>0</v>
      </c>
      <c r="V47" s="4">
        <v>0</v>
      </c>
    </row>
    <row r="48" ht="14.5" spans="1:22">
      <c r="A48" s="4" t="s">
        <v>11</v>
      </c>
      <c r="B48" s="4" t="s">
        <v>42</v>
      </c>
      <c r="C48" s="4">
        <v>1316540</v>
      </c>
      <c r="D48" s="4" t="s">
        <v>84</v>
      </c>
      <c r="E48" s="5" t="s">
        <v>85</v>
      </c>
      <c r="F48" s="5" t="s">
        <v>19</v>
      </c>
      <c r="G48" s="5" t="s">
        <v>86</v>
      </c>
      <c r="H48" s="5">
        <v>1</v>
      </c>
      <c r="I48" s="5">
        <v>0</v>
      </c>
      <c r="J48" s="5">
        <v>0</v>
      </c>
      <c r="K48" s="5">
        <v>0</v>
      </c>
      <c r="L48" s="5">
        <v>2</v>
      </c>
      <c r="M48" s="4">
        <v>0</v>
      </c>
      <c r="N48" s="4">
        <v>0</v>
      </c>
      <c r="O48" s="4">
        <v>0</v>
      </c>
      <c r="P48" s="4">
        <v>2</v>
      </c>
      <c r="Q48" s="4" t="s">
        <v>87</v>
      </c>
      <c r="R48" s="4">
        <v>45</v>
      </c>
      <c r="S48" s="7">
        <f t="shared" si="1"/>
        <v>46.35</v>
      </c>
      <c r="T48" s="4">
        <v>90</v>
      </c>
      <c r="U48" s="4">
        <v>0</v>
      </c>
      <c r="V48" s="4">
        <v>0</v>
      </c>
    </row>
    <row r="49" ht="14.5" spans="1:22">
      <c r="A49" s="4" t="s">
        <v>11</v>
      </c>
      <c r="B49" s="4" t="s">
        <v>42</v>
      </c>
      <c r="C49" s="4">
        <v>1316540</v>
      </c>
      <c r="D49" s="4" t="s">
        <v>84</v>
      </c>
      <c r="E49" s="5" t="s">
        <v>85</v>
      </c>
      <c r="F49" s="5" t="s">
        <v>19</v>
      </c>
      <c r="G49" s="5" t="s">
        <v>88</v>
      </c>
      <c r="H49" s="5">
        <v>1</v>
      </c>
      <c r="I49" s="5">
        <v>0</v>
      </c>
      <c r="J49" s="5">
        <v>0</v>
      </c>
      <c r="K49" s="5">
        <v>2</v>
      </c>
      <c r="L49" s="5">
        <v>0</v>
      </c>
      <c r="M49" s="4">
        <v>0</v>
      </c>
      <c r="N49" s="4">
        <v>0</v>
      </c>
      <c r="O49" s="4">
        <v>0</v>
      </c>
      <c r="P49" s="4">
        <v>2</v>
      </c>
      <c r="Q49" s="4" t="s">
        <v>87</v>
      </c>
      <c r="R49" s="4">
        <v>45</v>
      </c>
      <c r="S49" s="7">
        <f t="shared" si="1"/>
        <v>46.35</v>
      </c>
      <c r="T49" s="4">
        <v>90</v>
      </c>
      <c r="U49" s="4">
        <v>0</v>
      </c>
      <c r="V49" s="4">
        <v>0</v>
      </c>
    </row>
    <row r="50" ht="14.5" spans="1:22">
      <c r="A50" s="4" t="s">
        <v>11</v>
      </c>
      <c r="B50" s="4" t="s">
        <v>42</v>
      </c>
      <c r="C50" s="4">
        <v>1316540</v>
      </c>
      <c r="D50" s="4" t="s">
        <v>84</v>
      </c>
      <c r="E50" s="5" t="s">
        <v>85</v>
      </c>
      <c r="F50" s="5" t="s">
        <v>19</v>
      </c>
      <c r="G50" s="5" t="s">
        <v>89</v>
      </c>
      <c r="H50" s="5">
        <v>1</v>
      </c>
      <c r="I50" s="5">
        <v>0</v>
      </c>
      <c r="J50" s="5">
        <v>2</v>
      </c>
      <c r="K50" s="5">
        <v>0</v>
      </c>
      <c r="L50" s="5">
        <v>0</v>
      </c>
      <c r="M50" s="4">
        <v>0</v>
      </c>
      <c r="N50" s="4">
        <v>0</v>
      </c>
      <c r="O50" s="4">
        <v>0</v>
      </c>
      <c r="P50" s="4">
        <v>2</v>
      </c>
      <c r="Q50" s="4" t="s">
        <v>87</v>
      </c>
      <c r="R50" s="4">
        <v>50</v>
      </c>
      <c r="S50" s="7">
        <f t="shared" si="1"/>
        <v>51.5</v>
      </c>
      <c r="T50" s="4">
        <v>100</v>
      </c>
      <c r="U50" s="4">
        <v>0</v>
      </c>
      <c r="V50" s="4">
        <v>0</v>
      </c>
    </row>
    <row r="51" ht="14.5" spans="1:22">
      <c r="A51" s="4" t="s">
        <v>11</v>
      </c>
      <c r="B51" s="4" t="s">
        <v>42</v>
      </c>
      <c r="C51" s="4">
        <v>1316540</v>
      </c>
      <c r="D51" s="4" t="s">
        <v>84</v>
      </c>
      <c r="E51" s="5" t="s">
        <v>85</v>
      </c>
      <c r="F51" s="5" t="s">
        <v>19</v>
      </c>
      <c r="G51" s="5" t="s">
        <v>90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4">
        <v>2</v>
      </c>
      <c r="N51" s="4">
        <v>0</v>
      </c>
      <c r="O51" s="4">
        <v>0</v>
      </c>
      <c r="P51" s="4">
        <v>2</v>
      </c>
      <c r="Q51" s="4" t="s">
        <v>87</v>
      </c>
      <c r="R51" s="4">
        <v>45</v>
      </c>
      <c r="S51" s="7">
        <f t="shared" si="1"/>
        <v>46.35</v>
      </c>
      <c r="T51" s="4">
        <v>90</v>
      </c>
      <c r="U51" s="4">
        <v>0</v>
      </c>
      <c r="V51" s="4">
        <v>0</v>
      </c>
    </row>
    <row r="52" ht="14.5" spans="1:22">
      <c r="A52" s="4" t="s">
        <v>11</v>
      </c>
      <c r="B52" s="4" t="s">
        <v>42</v>
      </c>
      <c r="C52" s="4">
        <v>1316540</v>
      </c>
      <c r="D52" s="4" t="s">
        <v>84</v>
      </c>
      <c r="E52" s="5" t="s">
        <v>85</v>
      </c>
      <c r="F52" s="5" t="s">
        <v>19</v>
      </c>
      <c r="G52" s="5" t="s">
        <v>91</v>
      </c>
      <c r="H52" s="5">
        <v>1</v>
      </c>
      <c r="I52" s="5">
        <v>2</v>
      </c>
      <c r="J52" s="5">
        <v>0</v>
      </c>
      <c r="K52" s="5">
        <v>0</v>
      </c>
      <c r="L52" s="5">
        <v>0</v>
      </c>
      <c r="M52" s="4">
        <v>0</v>
      </c>
      <c r="N52" s="4">
        <v>0</v>
      </c>
      <c r="O52" s="4">
        <v>0</v>
      </c>
      <c r="P52" s="4">
        <v>2</v>
      </c>
      <c r="Q52" s="4" t="s">
        <v>87</v>
      </c>
      <c r="R52" s="4">
        <v>40</v>
      </c>
      <c r="S52" s="7">
        <f t="shared" si="1"/>
        <v>41.2</v>
      </c>
      <c r="T52" s="4">
        <v>80</v>
      </c>
      <c r="U52" s="4">
        <v>0</v>
      </c>
      <c r="V52" s="4">
        <v>0</v>
      </c>
    </row>
    <row r="53" ht="14.5" spans="1:22">
      <c r="A53" s="4" t="s">
        <v>11</v>
      </c>
      <c r="B53" s="4" t="s">
        <v>42</v>
      </c>
      <c r="C53" s="4">
        <v>1316540</v>
      </c>
      <c r="D53" s="4" t="s">
        <v>84</v>
      </c>
      <c r="E53" s="5" t="s">
        <v>85</v>
      </c>
      <c r="F53" s="5" t="s">
        <v>19</v>
      </c>
      <c r="G53" s="5" t="s">
        <v>92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4">
        <v>0</v>
      </c>
      <c r="N53" s="4">
        <v>2</v>
      </c>
      <c r="O53" s="4">
        <v>0</v>
      </c>
      <c r="P53" s="4">
        <v>2</v>
      </c>
      <c r="Q53" s="4" t="s">
        <v>87</v>
      </c>
      <c r="R53" s="4">
        <v>35</v>
      </c>
      <c r="S53" s="7">
        <f t="shared" si="1"/>
        <v>36.05</v>
      </c>
      <c r="T53" s="4">
        <v>70</v>
      </c>
      <c r="U53" s="4">
        <v>0</v>
      </c>
      <c r="V53" s="4">
        <v>0</v>
      </c>
    </row>
    <row r="54" ht="14.5" spans="1:22">
      <c r="A54" s="4" t="s">
        <v>11</v>
      </c>
      <c r="B54" s="4" t="s">
        <v>42</v>
      </c>
      <c r="C54" s="4">
        <v>1316540</v>
      </c>
      <c r="D54" s="4" t="s">
        <v>84</v>
      </c>
      <c r="E54" s="5" t="s">
        <v>85</v>
      </c>
      <c r="F54" s="5" t="s">
        <v>12</v>
      </c>
      <c r="G54" s="5" t="s">
        <v>93</v>
      </c>
      <c r="H54" s="5">
        <v>1</v>
      </c>
      <c r="I54" s="5">
        <v>0</v>
      </c>
      <c r="J54" s="5">
        <v>0</v>
      </c>
      <c r="K54" s="5">
        <v>0</v>
      </c>
      <c r="L54" s="5">
        <v>2</v>
      </c>
      <c r="M54" s="4">
        <v>0</v>
      </c>
      <c r="N54" s="4">
        <v>0</v>
      </c>
      <c r="O54" s="4">
        <v>0</v>
      </c>
      <c r="P54" s="4">
        <v>2</v>
      </c>
      <c r="Q54" s="4" t="s">
        <v>87</v>
      </c>
      <c r="R54" s="4">
        <v>17</v>
      </c>
      <c r="S54" s="7">
        <f t="shared" si="1"/>
        <v>17.51</v>
      </c>
      <c r="T54" s="4">
        <v>34</v>
      </c>
      <c r="U54" s="4">
        <v>0</v>
      </c>
      <c r="V54" s="4">
        <v>0</v>
      </c>
    </row>
    <row r="55" ht="14.5" spans="1:22">
      <c r="A55" s="4" t="s">
        <v>11</v>
      </c>
      <c r="B55" s="4" t="s">
        <v>42</v>
      </c>
      <c r="C55" s="4">
        <v>1316540</v>
      </c>
      <c r="D55" s="4" t="s">
        <v>84</v>
      </c>
      <c r="E55" s="5" t="s">
        <v>85</v>
      </c>
      <c r="F55" s="5" t="s">
        <v>12</v>
      </c>
      <c r="G55" s="5" t="s">
        <v>94</v>
      </c>
      <c r="H55" s="5">
        <v>1</v>
      </c>
      <c r="I55" s="5">
        <v>0</v>
      </c>
      <c r="J55" s="5">
        <v>0</v>
      </c>
      <c r="K55" s="5">
        <v>2</v>
      </c>
      <c r="L55" s="5">
        <v>0</v>
      </c>
      <c r="M55" s="4">
        <v>0</v>
      </c>
      <c r="N55" s="4">
        <v>0</v>
      </c>
      <c r="O55" s="4">
        <v>0</v>
      </c>
      <c r="P55" s="4">
        <v>2</v>
      </c>
      <c r="Q55" s="4" t="s">
        <v>87</v>
      </c>
      <c r="R55" s="4">
        <v>17</v>
      </c>
      <c r="S55" s="7">
        <f t="shared" si="1"/>
        <v>17.51</v>
      </c>
      <c r="T55" s="4">
        <v>34</v>
      </c>
      <c r="U55" s="4">
        <v>0</v>
      </c>
      <c r="V55" s="4">
        <v>0</v>
      </c>
    </row>
    <row r="56" ht="14.5" spans="1:22">
      <c r="A56" s="4" t="s">
        <v>11</v>
      </c>
      <c r="B56" s="4" t="s">
        <v>42</v>
      </c>
      <c r="C56" s="4">
        <v>1316540</v>
      </c>
      <c r="D56" s="4" t="s">
        <v>84</v>
      </c>
      <c r="E56" s="5" t="s">
        <v>85</v>
      </c>
      <c r="F56" s="5" t="s">
        <v>12</v>
      </c>
      <c r="G56" s="5" t="s">
        <v>95</v>
      </c>
      <c r="H56" s="5">
        <v>1</v>
      </c>
      <c r="I56" s="5">
        <v>0</v>
      </c>
      <c r="J56" s="5">
        <v>2</v>
      </c>
      <c r="K56" s="5">
        <v>0</v>
      </c>
      <c r="L56" s="5">
        <v>0</v>
      </c>
      <c r="M56" s="4">
        <v>0</v>
      </c>
      <c r="N56" s="4">
        <v>0</v>
      </c>
      <c r="O56" s="4">
        <v>0</v>
      </c>
      <c r="P56" s="4">
        <v>2</v>
      </c>
      <c r="Q56" s="4" t="s">
        <v>87</v>
      </c>
      <c r="R56" s="4">
        <v>17</v>
      </c>
      <c r="S56" s="7">
        <f t="shared" si="1"/>
        <v>17.51</v>
      </c>
      <c r="T56" s="4">
        <v>34</v>
      </c>
      <c r="U56" s="4">
        <v>0</v>
      </c>
      <c r="V56" s="4">
        <v>0</v>
      </c>
    </row>
    <row r="57" ht="14.5" spans="1:22">
      <c r="A57" s="4" t="s">
        <v>11</v>
      </c>
      <c r="B57" s="4" t="s">
        <v>42</v>
      </c>
      <c r="C57" s="4">
        <v>1316540</v>
      </c>
      <c r="D57" s="4" t="s">
        <v>84</v>
      </c>
      <c r="E57" s="5" t="s">
        <v>85</v>
      </c>
      <c r="F57" s="5" t="s">
        <v>12</v>
      </c>
      <c r="G57" s="5" t="s">
        <v>96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4">
        <v>2</v>
      </c>
      <c r="N57" s="4">
        <v>0</v>
      </c>
      <c r="O57" s="4">
        <v>0</v>
      </c>
      <c r="P57" s="4">
        <v>2</v>
      </c>
      <c r="Q57" s="4" t="s">
        <v>87</v>
      </c>
      <c r="R57" s="4">
        <v>17</v>
      </c>
      <c r="S57" s="7">
        <f t="shared" si="1"/>
        <v>17.51</v>
      </c>
      <c r="T57" s="4">
        <v>34</v>
      </c>
      <c r="U57" s="4">
        <v>0</v>
      </c>
      <c r="V57" s="4">
        <v>0</v>
      </c>
    </row>
    <row r="58" ht="14.5" spans="1:22">
      <c r="A58" s="4" t="s">
        <v>11</v>
      </c>
      <c r="B58" s="4" t="s">
        <v>42</v>
      </c>
      <c r="C58" s="4">
        <v>1316540</v>
      </c>
      <c r="D58" s="4" t="s">
        <v>84</v>
      </c>
      <c r="E58" s="5" t="s">
        <v>85</v>
      </c>
      <c r="F58" s="5" t="s">
        <v>12</v>
      </c>
      <c r="G58" s="5" t="s">
        <v>97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4">
        <v>0</v>
      </c>
      <c r="N58" s="4">
        <v>2</v>
      </c>
      <c r="O58" s="4">
        <v>0</v>
      </c>
      <c r="P58" s="4">
        <v>2</v>
      </c>
      <c r="Q58" s="4" t="s">
        <v>87</v>
      </c>
      <c r="R58" s="4">
        <v>12</v>
      </c>
      <c r="S58" s="7">
        <f t="shared" si="1"/>
        <v>12.36</v>
      </c>
      <c r="T58" s="4">
        <v>24</v>
      </c>
      <c r="U58" s="4">
        <v>0</v>
      </c>
      <c r="V58" s="4">
        <v>0</v>
      </c>
    </row>
    <row r="59" ht="14.5" spans="1:2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ht="14.5" spans="1:2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ht="14.5" spans="1:22">
      <c r="A61" s="3" t="s">
        <v>98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ht="14.5" spans="1:22">
      <c r="A62" s="3" t="s">
        <v>0</v>
      </c>
      <c r="B62" s="3" t="s">
        <v>31</v>
      </c>
      <c r="C62" s="3" t="s">
        <v>32</v>
      </c>
      <c r="D62" s="3" t="s">
        <v>33</v>
      </c>
      <c r="E62" s="3" t="s">
        <v>34</v>
      </c>
      <c r="F62" s="3" t="s">
        <v>1</v>
      </c>
      <c r="G62" s="3" t="s">
        <v>35</v>
      </c>
      <c r="H62" s="3" t="s">
        <v>36</v>
      </c>
      <c r="I62" s="3" t="s">
        <v>23</v>
      </c>
      <c r="J62" s="3" t="s">
        <v>24</v>
      </c>
      <c r="K62" s="3" t="s">
        <v>25</v>
      </c>
      <c r="L62" s="3" t="s">
        <v>26</v>
      </c>
      <c r="M62" s="3" t="s">
        <v>27</v>
      </c>
      <c r="N62" s="3" t="s">
        <v>28</v>
      </c>
      <c r="O62" s="3" t="s">
        <v>29</v>
      </c>
      <c r="P62" s="3" t="s">
        <v>38</v>
      </c>
      <c r="Q62" s="8" t="s">
        <v>2</v>
      </c>
      <c r="R62" s="8" t="s">
        <v>3</v>
      </c>
      <c r="S62" s="8"/>
      <c r="T62" s="3"/>
      <c r="U62" s="3"/>
      <c r="V62" s="3"/>
    </row>
    <row r="63" ht="14.5" spans="1:22">
      <c r="A63" s="4" t="s">
        <v>11</v>
      </c>
      <c r="B63" s="4" t="s">
        <v>42</v>
      </c>
      <c r="C63" s="4">
        <v>1316539</v>
      </c>
      <c r="D63" s="4" t="s">
        <v>43</v>
      </c>
      <c r="E63" s="5" t="s">
        <v>44</v>
      </c>
      <c r="F63" s="5" t="s">
        <v>19</v>
      </c>
      <c r="G63" s="5" t="s">
        <v>45</v>
      </c>
      <c r="H63" s="5">
        <v>1</v>
      </c>
      <c r="I63" s="5">
        <v>275</v>
      </c>
      <c r="J63" s="5">
        <v>550</v>
      </c>
      <c r="K63" s="5">
        <v>550</v>
      </c>
      <c r="L63" s="5">
        <v>550</v>
      </c>
      <c r="M63" s="4">
        <v>550</v>
      </c>
      <c r="N63" s="4">
        <v>275</v>
      </c>
      <c r="O63" s="4">
        <v>0</v>
      </c>
      <c r="P63" s="4" t="s">
        <v>46</v>
      </c>
      <c r="Q63" s="9" t="s">
        <v>17</v>
      </c>
      <c r="R63" s="6" t="s">
        <v>16</v>
      </c>
      <c r="S63" s="6"/>
      <c r="T63" s="6"/>
      <c r="U63" s="6"/>
      <c r="V63" s="6"/>
    </row>
    <row r="64" ht="14.5" spans="1:22">
      <c r="A64" s="4" t="s">
        <v>11</v>
      </c>
      <c r="B64" s="4" t="s">
        <v>42</v>
      </c>
      <c r="C64" s="4">
        <v>1316539</v>
      </c>
      <c r="D64" s="4" t="s">
        <v>43</v>
      </c>
      <c r="E64" s="5" t="s">
        <v>44</v>
      </c>
      <c r="F64" s="5" t="s">
        <v>19</v>
      </c>
      <c r="G64" s="5" t="s">
        <v>47</v>
      </c>
      <c r="H64" s="5">
        <v>1</v>
      </c>
      <c r="I64" s="5">
        <v>0</v>
      </c>
      <c r="J64" s="5">
        <v>0</v>
      </c>
      <c r="K64" s="5">
        <v>0</v>
      </c>
      <c r="L64" s="5">
        <v>142</v>
      </c>
      <c r="M64" s="4">
        <v>71</v>
      </c>
      <c r="N64" s="4">
        <v>0</v>
      </c>
      <c r="O64" s="4">
        <v>0</v>
      </c>
      <c r="P64" s="4" t="s">
        <v>46</v>
      </c>
      <c r="Q64" s="9" t="s">
        <v>17</v>
      </c>
      <c r="R64" s="6" t="s">
        <v>18</v>
      </c>
      <c r="S64" s="6"/>
      <c r="T64" s="6"/>
      <c r="U64" s="6"/>
      <c r="V64" s="6"/>
    </row>
    <row r="65" ht="14.5" spans="1:22">
      <c r="A65" s="4" t="s">
        <v>11</v>
      </c>
      <c r="B65" s="4" t="s">
        <v>42</v>
      </c>
      <c r="C65" s="4">
        <v>1316539</v>
      </c>
      <c r="D65" s="4" t="s">
        <v>43</v>
      </c>
      <c r="E65" s="5" t="s">
        <v>44</v>
      </c>
      <c r="F65" s="5" t="s">
        <v>19</v>
      </c>
      <c r="G65" s="5" t="s">
        <v>48</v>
      </c>
      <c r="H65" s="5">
        <v>1</v>
      </c>
      <c r="I65" s="5">
        <v>0</v>
      </c>
      <c r="J65" s="5">
        <v>142</v>
      </c>
      <c r="K65" s="5">
        <v>142</v>
      </c>
      <c r="L65" s="5">
        <v>0</v>
      </c>
      <c r="M65" s="4">
        <v>0</v>
      </c>
      <c r="N65" s="4">
        <v>0</v>
      </c>
      <c r="O65" s="4">
        <v>0</v>
      </c>
      <c r="P65" s="4" t="s">
        <v>46</v>
      </c>
      <c r="Q65" s="9" t="s">
        <v>17</v>
      </c>
      <c r="R65" s="6" t="s">
        <v>18</v>
      </c>
      <c r="S65" s="6"/>
      <c r="T65" s="6"/>
      <c r="U65" s="6"/>
      <c r="V65" s="6"/>
    </row>
    <row r="66" ht="14.5" spans="1:22">
      <c r="A66" s="4" t="s">
        <v>11</v>
      </c>
      <c r="B66" s="4" t="s">
        <v>42</v>
      </c>
      <c r="C66" s="4">
        <v>1316539</v>
      </c>
      <c r="D66" s="4" t="s">
        <v>43</v>
      </c>
      <c r="E66" s="5" t="s">
        <v>44</v>
      </c>
      <c r="F66" s="5" t="s">
        <v>12</v>
      </c>
      <c r="G66" s="5" t="s">
        <v>49</v>
      </c>
      <c r="H66" s="5">
        <v>1</v>
      </c>
      <c r="I66" s="5">
        <v>0</v>
      </c>
      <c r="J66" s="5">
        <v>220</v>
      </c>
      <c r="K66" s="5">
        <v>220</v>
      </c>
      <c r="L66" s="5">
        <v>220</v>
      </c>
      <c r="M66" s="4">
        <v>330</v>
      </c>
      <c r="N66" s="4">
        <v>110</v>
      </c>
      <c r="O66" s="4">
        <v>0</v>
      </c>
      <c r="P66" s="4" t="s">
        <v>46</v>
      </c>
      <c r="Q66" s="9" t="s">
        <v>17</v>
      </c>
      <c r="R66" s="6" t="s">
        <v>18</v>
      </c>
      <c r="S66" s="6"/>
      <c r="T66" s="6"/>
      <c r="U66" s="6"/>
      <c r="V66" s="6"/>
    </row>
    <row r="67" ht="14.5" spans="1:22">
      <c r="A67" s="4" t="s">
        <v>11</v>
      </c>
      <c r="B67" s="4" t="s">
        <v>42</v>
      </c>
      <c r="C67" s="4">
        <v>1316526</v>
      </c>
      <c r="D67" s="4" t="s">
        <v>50</v>
      </c>
      <c r="E67" s="5" t="s">
        <v>51</v>
      </c>
      <c r="F67" s="5" t="s">
        <v>19</v>
      </c>
      <c r="G67" s="5" t="s">
        <v>52</v>
      </c>
      <c r="H67" s="5">
        <v>1</v>
      </c>
      <c r="I67" s="5">
        <v>0</v>
      </c>
      <c r="J67" s="5">
        <v>8</v>
      </c>
      <c r="K67" s="5">
        <v>16</v>
      </c>
      <c r="L67" s="5">
        <v>16</v>
      </c>
      <c r="M67" s="4">
        <v>16</v>
      </c>
      <c r="N67" s="4">
        <v>16</v>
      </c>
      <c r="O67" s="4">
        <v>8</v>
      </c>
      <c r="P67" s="4" t="s">
        <v>50</v>
      </c>
      <c r="Q67" s="9" t="s">
        <v>17</v>
      </c>
      <c r="R67" s="6" t="s">
        <v>15</v>
      </c>
      <c r="S67" s="6"/>
      <c r="T67" s="6"/>
      <c r="U67" s="6"/>
      <c r="V67" s="6"/>
    </row>
    <row r="68" ht="14.5" spans="1:22">
      <c r="A68" s="4" t="s">
        <v>11</v>
      </c>
      <c r="B68" s="4" t="s">
        <v>42</v>
      </c>
      <c r="C68" s="4">
        <v>1316526</v>
      </c>
      <c r="D68" s="4" t="s">
        <v>50</v>
      </c>
      <c r="E68" s="5" t="s">
        <v>51</v>
      </c>
      <c r="F68" s="5" t="s">
        <v>12</v>
      </c>
      <c r="G68" s="5" t="s">
        <v>53</v>
      </c>
      <c r="H68" s="5">
        <v>1</v>
      </c>
      <c r="I68" s="5">
        <v>0</v>
      </c>
      <c r="J68" s="5">
        <v>6</v>
      </c>
      <c r="K68" s="5">
        <v>6</v>
      </c>
      <c r="L68" s="5">
        <v>6</v>
      </c>
      <c r="M68" s="4">
        <v>9</v>
      </c>
      <c r="N68" s="4">
        <v>3</v>
      </c>
      <c r="O68" s="4">
        <v>0</v>
      </c>
      <c r="P68" s="4" t="s">
        <v>50</v>
      </c>
      <c r="Q68" s="9" t="s">
        <v>17</v>
      </c>
      <c r="R68" s="6" t="s">
        <v>16</v>
      </c>
      <c r="S68" s="6"/>
      <c r="T68" s="6"/>
      <c r="U68" s="6"/>
      <c r="V68" s="6"/>
    </row>
    <row r="69" ht="14.5" spans="1:22">
      <c r="A69" s="4" t="s">
        <v>11</v>
      </c>
      <c r="B69" s="4" t="s">
        <v>42</v>
      </c>
      <c r="C69" s="4">
        <v>1316526</v>
      </c>
      <c r="D69" s="4" t="s">
        <v>50</v>
      </c>
      <c r="E69" s="5" t="s">
        <v>51</v>
      </c>
      <c r="F69" s="5" t="s">
        <v>12</v>
      </c>
      <c r="G69" s="5" t="s">
        <v>54</v>
      </c>
      <c r="H69" s="5">
        <v>1</v>
      </c>
      <c r="I69" s="5">
        <v>3</v>
      </c>
      <c r="J69" s="5">
        <v>6</v>
      </c>
      <c r="K69" s="5">
        <v>6</v>
      </c>
      <c r="L69" s="5">
        <v>6</v>
      </c>
      <c r="M69" s="4">
        <v>3</v>
      </c>
      <c r="N69" s="4">
        <v>0</v>
      </c>
      <c r="O69" s="4">
        <v>0</v>
      </c>
      <c r="P69" s="4" t="s">
        <v>50</v>
      </c>
      <c r="Q69" s="9" t="s">
        <v>17</v>
      </c>
      <c r="R69" s="6" t="s">
        <v>16</v>
      </c>
      <c r="S69" s="6"/>
      <c r="T69" s="6"/>
      <c r="U69" s="6"/>
      <c r="V69" s="6"/>
    </row>
    <row r="70" ht="14.5" spans="1:22">
      <c r="A70" s="4" t="s">
        <v>11</v>
      </c>
      <c r="B70" s="4" t="s">
        <v>42</v>
      </c>
      <c r="C70" s="4">
        <v>1316527</v>
      </c>
      <c r="D70" s="4" t="s">
        <v>55</v>
      </c>
      <c r="E70" s="5" t="s">
        <v>51</v>
      </c>
      <c r="F70" s="5" t="s">
        <v>19</v>
      </c>
      <c r="G70" s="5" t="s">
        <v>52</v>
      </c>
      <c r="H70" s="5">
        <v>1</v>
      </c>
      <c r="I70" s="5">
        <v>0</v>
      </c>
      <c r="J70" s="5">
        <v>6</v>
      </c>
      <c r="K70" s="5">
        <v>12</v>
      </c>
      <c r="L70" s="5">
        <v>12</v>
      </c>
      <c r="M70" s="4">
        <v>12</v>
      </c>
      <c r="N70" s="4">
        <v>12</v>
      </c>
      <c r="O70" s="4">
        <v>6</v>
      </c>
      <c r="P70" s="4" t="s">
        <v>55</v>
      </c>
      <c r="Q70" s="9" t="s">
        <v>17</v>
      </c>
      <c r="R70" s="6" t="s">
        <v>15</v>
      </c>
      <c r="S70" s="6"/>
      <c r="T70" s="6"/>
      <c r="U70" s="6"/>
      <c r="V70" s="6"/>
    </row>
    <row r="71" ht="14.5" spans="1:22">
      <c r="A71" s="4" t="s">
        <v>11</v>
      </c>
      <c r="B71" s="4" t="s">
        <v>42</v>
      </c>
      <c r="C71" s="4">
        <v>1316527</v>
      </c>
      <c r="D71" s="4" t="s">
        <v>55</v>
      </c>
      <c r="E71" s="5" t="s">
        <v>51</v>
      </c>
      <c r="F71" s="5" t="s">
        <v>12</v>
      </c>
      <c r="G71" s="5" t="s">
        <v>53</v>
      </c>
      <c r="H71" s="5">
        <v>1</v>
      </c>
      <c r="I71" s="5">
        <v>0</v>
      </c>
      <c r="J71" s="5">
        <v>8</v>
      </c>
      <c r="K71" s="5">
        <v>8</v>
      </c>
      <c r="L71" s="5">
        <v>8</v>
      </c>
      <c r="M71" s="4">
        <v>12</v>
      </c>
      <c r="N71" s="4">
        <v>4</v>
      </c>
      <c r="O71" s="4">
        <v>0</v>
      </c>
      <c r="P71" s="4" t="s">
        <v>55</v>
      </c>
      <c r="Q71" s="9" t="s">
        <v>17</v>
      </c>
      <c r="R71" s="6" t="s">
        <v>16</v>
      </c>
      <c r="S71" s="6"/>
      <c r="T71" s="6"/>
      <c r="U71" s="6"/>
      <c r="V71" s="6"/>
    </row>
    <row r="72" ht="14.5" spans="1:22">
      <c r="A72" s="4" t="s">
        <v>11</v>
      </c>
      <c r="B72" s="4" t="s">
        <v>42</v>
      </c>
      <c r="C72" s="4">
        <v>1316527</v>
      </c>
      <c r="D72" s="4" t="s">
        <v>55</v>
      </c>
      <c r="E72" s="5" t="s">
        <v>51</v>
      </c>
      <c r="F72" s="5" t="s">
        <v>12</v>
      </c>
      <c r="G72" s="5" t="s">
        <v>54</v>
      </c>
      <c r="H72" s="5">
        <v>1</v>
      </c>
      <c r="I72" s="5">
        <v>2</v>
      </c>
      <c r="J72" s="5">
        <v>4</v>
      </c>
      <c r="K72" s="5">
        <v>4</v>
      </c>
      <c r="L72" s="5">
        <v>4</v>
      </c>
      <c r="M72" s="4">
        <v>2</v>
      </c>
      <c r="N72" s="4">
        <v>0</v>
      </c>
      <c r="O72" s="4">
        <v>0</v>
      </c>
      <c r="P72" s="4" t="s">
        <v>55</v>
      </c>
      <c r="Q72" s="9" t="s">
        <v>17</v>
      </c>
      <c r="R72" s="6" t="s">
        <v>16</v>
      </c>
      <c r="S72" s="6"/>
      <c r="T72" s="6"/>
      <c r="U72" s="6"/>
      <c r="V72" s="6"/>
    </row>
    <row r="73" ht="14.5" spans="1:22">
      <c r="A73" s="4" t="s">
        <v>11</v>
      </c>
      <c r="B73" s="4" t="s">
        <v>42</v>
      </c>
      <c r="C73" s="4">
        <v>1316528</v>
      </c>
      <c r="D73" s="4" t="s">
        <v>56</v>
      </c>
      <c r="E73" s="5" t="s">
        <v>51</v>
      </c>
      <c r="F73" s="5" t="s">
        <v>19</v>
      </c>
      <c r="G73" s="5" t="s">
        <v>52</v>
      </c>
      <c r="H73" s="5">
        <v>1</v>
      </c>
      <c r="I73" s="5">
        <v>0</v>
      </c>
      <c r="J73" s="5">
        <v>10</v>
      </c>
      <c r="K73" s="5">
        <v>20</v>
      </c>
      <c r="L73" s="5">
        <v>20</v>
      </c>
      <c r="M73" s="4">
        <v>20</v>
      </c>
      <c r="N73" s="4">
        <v>20</v>
      </c>
      <c r="O73" s="4">
        <v>10</v>
      </c>
      <c r="P73" s="4" t="s">
        <v>56</v>
      </c>
      <c r="Q73" s="9" t="s">
        <v>17</v>
      </c>
      <c r="R73" s="6" t="s">
        <v>15</v>
      </c>
      <c r="S73" s="6"/>
      <c r="T73" s="6"/>
      <c r="U73" s="6"/>
      <c r="V73" s="6"/>
    </row>
    <row r="74" ht="14.5" spans="1:22">
      <c r="A74" s="4" t="s">
        <v>11</v>
      </c>
      <c r="B74" s="4" t="s">
        <v>42</v>
      </c>
      <c r="C74" s="4">
        <v>1316528</v>
      </c>
      <c r="D74" s="4" t="s">
        <v>56</v>
      </c>
      <c r="E74" s="5" t="s">
        <v>51</v>
      </c>
      <c r="F74" s="5" t="s">
        <v>12</v>
      </c>
      <c r="G74" s="5" t="s">
        <v>53</v>
      </c>
      <c r="H74" s="5">
        <v>1</v>
      </c>
      <c r="I74" s="5">
        <v>0</v>
      </c>
      <c r="J74" s="5">
        <v>12</v>
      </c>
      <c r="K74" s="5">
        <v>12</v>
      </c>
      <c r="L74" s="5">
        <v>12</v>
      </c>
      <c r="M74" s="4">
        <v>18</v>
      </c>
      <c r="N74" s="4">
        <v>6</v>
      </c>
      <c r="O74" s="4">
        <v>0</v>
      </c>
      <c r="P74" s="4" t="s">
        <v>56</v>
      </c>
      <c r="Q74" s="9" t="s">
        <v>17</v>
      </c>
      <c r="R74" s="6" t="s">
        <v>16</v>
      </c>
      <c r="S74" s="6"/>
      <c r="T74" s="6"/>
      <c r="U74" s="6"/>
      <c r="V74" s="6"/>
    </row>
    <row r="75" ht="14.5" spans="1:22">
      <c r="A75" s="4" t="s">
        <v>11</v>
      </c>
      <c r="B75" s="4" t="s">
        <v>42</v>
      </c>
      <c r="C75" s="4">
        <v>1316528</v>
      </c>
      <c r="D75" s="4" t="s">
        <v>56</v>
      </c>
      <c r="E75" s="5" t="s">
        <v>51</v>
      </c>
      <c r="F75" s="5" t="s">
        <v>12</v>
      </c>
      <c r="G75" s="5" t="s">
        <v>54</v>
      </c>
      <c r="H75" s="5">
        <v>1</v>
      </c>
      <c r="I75" s="5">
        <v>3</v>
      </c>
      <c r="J75" s="5">
        <v>6</v>
      </c>
      <c r="K75" s="5">
        <v>6</v>
      </c>
      <c r="L75" s="5">
        <v>6</v>
      </c>
      <c r="M75" s="4">
        <v>3</v>
      </c>
      <c r="N75" s="4">
        <v>0</v>
      </c>
      <c r="O75" s="4">
        <v>0</v>
      </c>
      <c r="P75" s="4" t="s">
        <v>56</v>
      </c>
      <c r="Q75" s="9" t="s">
        <v>17</v>
      </c>
      <c r="R75" s="6" t="s">
        <v>16</v>
      </c>
      <c r="S75" s="6"/>
      <c r="T75" s="6"/>
      <c r="U75" s="6"/>
      <c r="V75" s="6"/>
    </row>
    <row r="76" s="1" customFormat="1" ht="14.5" spans="1:22">
      <c r="A76" s="10" t="s">
        <v>11</v>
      </c>
      <c r="B76" s="10" t="s">
        <v>42</v>
      </c>
      <c r="C76" s="10">
        <v>1316529</v>
      </c>
      <c r="D76" s="10" t="s">
        <v>57</v>
      </c>
      <c r="E76" s="11" t="s">
        <v>51</v>
      </c>
      <c r="F76" s="11" t="s">
        <v>19</v>
      </c>
      <c r="G76" s="11" t="s">
        <v>58</v>
      </c>
      <c r="H76" s="11">
        <v>1</v>
      </c>
      <c r="I76" s="11">
        <v>0</v>
      </c>
      <c r="J76" s="11">
        <v>17</v>
      </c>
      <c r="K76" s="11">
        <v>34</v>
      </c>
      <c r="L76" s="11">
        <v>34</v>
      </c>
      <c r="M76" s="10">
        <v>34</v>
      </c>
      <c r="N76" s="10">
        <v>34</v>
      </c>
      <c r="O76" s="10">
        <v>17</v>
      </c>
      <c r="P76" s="10" t="s">
        <v>57</v>
      </c>
      <c r="Q76" s="16" t="s">
        <v>13</v>
      </c>
      <c r="R76" s="17">
        <v>0</v>
      </c>
      <c r="S76" s="17"/>
      <c r="T76" s="17"/>
      <c r="U76" s="17"/>
      <c r="V76" s="17"/>
    </row>
    <row r="77" s="1" customFormat="1" ht="14.5" spans="1:22">
      <c r="A77" s="10" t="s">
        <v>11</v>
      </c>
      <c r="B77" s="10" t="s">
        <v>42</v>
      </c>
      <c r="C77" s="10">
        <v>1316529</v>
      </c>
      <c r="D77" s="10" t="s">
        <v>57</v>
      </c>
      <c r="E77" s="11" t="s">
        <v>51</v>
      </c>
      <c r="F77" s="11" t="s">
        <v>19</v>
      </c>
      <c r="G77" s="11" t="s">
        <v>59</v>
      </c>
      <c r="H77" s="11">
        <v>1</v>
      </c>
      <c r="I77" s="11">
        <v>0</v>
      </c>
      <c r="J77" s="11">
        <v>0</v>
      </c>
      <c r="K77" s="11">
        <v>0</v>
      </c>
      <c r="L77" s="11">
        <v>8</v>
      </c>
      <c r="M77" s="10">
        <v>4</v>
      </c>
      <c r="N77" s="10">
        <v>0</v>
      </c>
      <c r="O77" s="10">
        <v>0</v>
      </c>
      <c r="P77" s="10" t="s">
        <v>57</v>
      </c>
      <c r="Q77" s="16" t="s">
        <v>13</v>
      </c>
      <c r="R77" s="17">
        <v>0</v>
      </c>
      <c r="S77" s="17"/>
      <c r="T77" s="17"/>
      <c r="U77" s="17"/>
      <c r="V77" s="17"/>
    </row>
    <row r="78" s="1" customFormat="1" ht="14.5" spans="1:22">
      <c r="A78" s="10" t="s">
        <v>11</v>
      </c>
      <c r="B78" s="10" t="s">
        <v>42</v>
      </c>
      <c r="C78" s="10">
        <v>1316529</v>
      </c>
      <c r="D78" s="10" t="s">
        <v>57</v>
      </c>
      <c r="E78" s="11" t="s">
        <v>51</v>
      </c>
      <c r="F78" s="11" t="s">
        <v>19</v>
      </c>
      <c r="G78" s="11" t="s">
        <v>60</v>
      </c>
      <c r="H78" s="11">
        <v>1</v>
      </c>
      <c r="I78" s="11">
        <v>0</v>
      </c>
      <c r="J78" s="11">
        <v>8</v>
      </c>
      <c r="K78" s="11">
        <v>8</v>
      </c>
      <c r="L78" s="11">
        <v>0</v>
      </c>
      <c r="M78" s="10">
        <v>0</v>
      </c>
      <c r="N78" s="10">
        <v>0</v>
      </c>
      <c r="O78" s="10">
        <v>0</v>
      </c>
      <c r="P78" s="10" t="s">
        <v>57</v>
      </c>
      <c r="Q78" s="16" t="s">
        <v>13</v>
      </c>
      <c r="R78" s="17">
        <v>0</v>
      </c>
      <c r="S78" s="17"/>
      <c r="T78" s="17"/>
      <c r="U78" s="17"/>
      <c r="V78" s="17"/>
    </row>
    <row r="79" s="1" customFormat="1" ht="14.5" spans="1:22">
      <c r="A79" s="10" t="s">
        <v>11</v>
      </c>
      <c r="B79" s="10" t="s">
        <v>42</v>
      </c>
      <c r="C79" s="10">
        <v>1316529</v>
      </c>
      <c r="D79" s="10" t="s">
        <v>57</v>
      </c>
      <c r="E79" s="11" t="s">
        <v>51</v>
      </c>
      <c r="F79" s="11" t="s">
        <v>12</v>
      </c>
      <c r="G79" s="11" t="s">
        <v>61</v>
      </c>
      <c r="H79" s="11">
        <v>1</v>
      </c>
      <c r="I79" s="11">
        <v>0</v>
      </c>
      <c r="J79" s="11">
        <v>16</v>
      </c>
      <c r="K79" s="11">
        <v>16</v>
      </c>
      <c r="L79" s="11">
        <v>16</v>
      </c>
      <c r="M79" s="10">
        <v>24</v>
      </c>
      <c r="N79" s="10">
        <v>8</v>
      </c>
      <c r="O79" s="10">
        <v>0</v>
      </c>
      <c r="P79" s="10" t="s">
        <v>57</v>
      </c>
      <c r="Q79" s="16" t="s">
        <v>13</v>
      </c>
      <c r="R79" s="17">
        <v>0</v>
      </c>
      <c r="S79" s="17"/>
      <c r="T79" s="17"/>
      <c r="U79" s="17"/>
      <c r="V79" s="17"/>
    </row>
    <row r="80" s="1" customFormat="1" ht="14.5" spans="1:22">
      <c r="A80" s="10" t="s">
        <v>11</v>
      </c>
      <c r="B80" s="10" t="s">
        <v>42</v>
      </c>
      <c r="C80" s="10">
        <v>1316529</v>
      </c>
      <c r="D80" s="10" t="s">
        <v>57</v>
      </c>
      <c r="E80" s="11" t="s">
        <v>51</v>
      </c>
      <c r="F80" s="11" t="s">
        <v>12</v>
      </c>
      <c r="G80" s="11" t="s">
        <v>62</v>
      </c>
      <c r="H80" s="11">
        <v>1</v>
      </c>
      <c r="I80" s="11">
        <v>11</v>
      </c>
      <c r="J80" s="11">
        <v>22</v>
      </c>
      <c r="K80" s="11">
        <v>22</v>
      </c>
      <c r="L80" s="11">
        <v>22</v>
      </c>
      <c r="M80" s="10">
        <v>11</v>
      </c>
      <c r="N80" s="10">
        <v>0</v>
      </c>
      <c r="O80" s="10">
        <v>0</v>
      </c>
      <c r="P80" s="10" t="s">
        <v>57</v>
      </c>
      <c r="Q80" s="16" t="s">
        <v>13</v>
      </c>
      <c r="R80" s="17">
        <v>0</v>
      </c>
      <c r="S80" s="17"/>
      <c r="T80" s="17"/>
      <c r="U80" s="17"/>
      <c r="V80" s="17"/>
    </row>
    <row r="81" ht="14.5" spans="1:22">
      <c r="A81" s="4" t="s">
        <v>11</v>
      </c>
      <c r="B81" s="4" t="s">
        <v>42</v>
      </c>
      <c r="C81" s="4">
        <v>1316530</v>
      </c>
      <c r="D81" s="4" t="s">
        <v>63</v>
      </c>
      <c r="E81" s="5" t="s">
        <v>51</v>
      </c>
      <c r="F81" s="5" t="s">
        <v>19</v>
      </c>
      <c r="G81" s="5" t="s">
        <v>52</v>
      </c>
      <c r="H81" s="5">
        <v>1</v>
      </c>
      <c r="I81" s="5">
        <v>0</v>
      </c>
      <c r="J81" s="5">
        <v>15</v>
      </c>
      <c r="K81" s="5">
        <v>30</v>
      </c>
      <c r="L81" s="5">
        <v>30</v>
      </c>
      <c r="M81" s="4">
        <v>30</v>
      </c>
      <c r="N81" s="4">
        <v>30</v>
      </c>
      <c r="O81" s="4">
        <v>15</v>
      </c>
      <c r="P81" s="4" t="s">
        <v>63</v>
      </c>
      <c r="Q81" s="9" t="s">
        <v>17</v>
      </c>
      <c r="R81" s="6" t="s">
        <v>15</v>
      </c>
      <c r="S81" s="6"/>
      <c r="T81" s="6"/>
      <c r="U81" s="6"/>
      <c r="V81" s="6"/>
    </row>
    <row r="82" ht="14.5" spans="1:22">
      <c r="A82" s="4" t="s">
        <v>11</v>
      </c>
      <c r="B82" s="4" t="s">
        <v>42</v>
      </c>
      <c r="C82" s="4">
        <v>1316530</v>
      </c>
      <c r="D82" s="4" t="s">
        <v>63</v>
      </c>
      <c r="E82" s="5" t="s">
        <v>51</v>
      </c>
      <c r="F82" s="5" t="s">
        <v>12</v>
      </c>
      <c r="G82" s="5" t="s">
        <v>53</v>
      </c>
      <c r="H82" s="5">
        <v>1</v>
      </c>
      <c r="I82" s="5">
        <v>0</v>
      </c>
      <c r="J82" s="5">
        <v>18</v>
      </c>
      <c r="K82" s="5">
        <v>18</v>
      </c>
      <c r="L82" s="5">
        <v>18</v>
      </c>
      <c r="M82" s="4">
        <v>27</v>
      </c>
      <c r="N82" s="4">
        <v>9</v>
      </c>
      <c r="O82" s="4">
        <v>0</v>
      </c>
      <c r="P82" s="4" t="s">
        <v>63</v>
      </c>
      <c r="Q82" s="9" t="s">
        <v>17</v>
      </c>
      <c r="R82" s="6" t="s">
        <v>15</v>
      </c>
      <c r="S82" s="6"/>
      <c r="T82" s="6"/>
      <c r="U82" s="6"/>
      <c r="V82" s="6"/>
    </row>
    <row r="83" ht="14.5" spans="1:22">
      <c r="A83" s="4" t="s">
        <v>11</v>
      </c>
      <c r="B83" s="4" t="s">
        <v>42</v>
      </c>
      <c r="C83" s="4">
        <v>1316530</v>
      </c>
      <c r="D83" s="4" t="s">
        <v>63</v>
      </c>
      <c r="E83" s="5" t="s">
        <v>51</v>
      </c>
      <c r="F83" s="5" t="s">
        <v>12</v>
      </c>
      <c r="G83" s="5" t="s">
        <v>64</v>
      </c>
      <c r="H83" s="5">
        <v>1</v>
      </c>
      <c r="I83" s="5">
        <v>0</v>
      </c>
      <c r="J83" s="5">
        <v>7</v>
      </c>
      <c r="K83" s="5">
        <v>14</v>
      </c>
      <c r="L83" s="5">
        <v>14</v>
      </c>
      <c r="M83" s="4">
        <v>14</v>
      </c>
      <c r="N83" s="4">
        <v>7</v>
      </c>
      <c r="O83" s="4">
        <v>7</v>
      </c>
      <c r="P83" s="4" t="s">
        <v>63</v>
      </c>
      <c r="Q83" s="9" t="s">
        <v>17</v>
      </c>
      <c r="R83" s="6" t="s">
        <v>15</v>
      </c>
      <c r="S83" s="6"/>
      <c r="T83" s="6"/>
      <c r="U83" s="6"/>
      <c r="V83" s="6"/>
    </row>
    <row r="84" ht="14.5" spans="1:22">
      <c r="A84" s="4" t="s">
        <v>11</v>
      </c>
      <c r="B84" s="4" t="s">
        <v>42</v>
      </c>
      <c r="C84" s="4">
        <v>1316531</v>
      </c>
      <c r="D84" s="4" t="s">
        <v>65</v>
      </c>
      <c r="E84" s="5" t="s">
        <v>51</v>
      </c>
      <c r="F84" s="5" t="s">
        <v>19</v>
      </c>
      <c r="G84" s="5" t="s">
        <v>52</v>
      </c>
      <c r="H84" s="5">
        <v>1</v>
      </c>
      <c r="I84" s="5">
        <v>0</v>
      </c>
      <c r="J84" s="5">
        <v>10</v>
      </c>
      <c r="K84" s="5">
        <v>20</v>
      </c>
      <c r="L84" s="5">
        <v>20</v>
      </c>
      <c r="M84" s="4">
        <v>20</v>
      </c>
      <c r="N84" s="4">
        <v>20</v>
      </c>
      <c r="O84" s="4">
        <v>10</v>
      </c>
      <c r="P84" s="4" t="s">
        <v>65</v>
      </c>
      <c r="Q84" s="9" t="s">
        <v>17</v>
      </c>
      <c r="R84" s="6" t="s">
        <v>15</v>
      </c>
      <c r="S84" s="6"/>
      <c r="T84" s="6"/>
      <c r="U84" s="6"/>
      <c r="V84" s="6"/>
    </row>
    <row r="85" ht="14.5" spans="1:22">
      <c r="A85" s="4" t="s">
        <v>11</v>
      </c>
      <c r="B85" s="4" t="s">
        <v>42</v>
      </c>
      <c r="C85" s="4">
        <v>1316531</v>
      </c>
      <c r="D85" s="4" t="s">
        <v>65</v>
      </c>
      <c r="E85" s="5" t="s">
        <v>51</v>
      </c>
      <c r="F85" s="5" t="s">
        <v>12</v>
      </c>
      <c r="G85" s="5" t="s">
        <v>53</v>
      </c>
      <c r="H85" s="5">
        <v>1</v>
      </c>
      <c r="I85" s="5">
        <v>0</v>
      </c>
      <c r="J85" s="5">
        <v>12</v>
      </c>
      <c r="K85" s="5">
        <v>12</v>
      </c>
      <c r="L85" s="5">
        <v>12</v>
      </c>
      <c r="M85" s="4">
        <v>18</v>
      </c>
      <c r="N85" s="4">
        <v>6</v>
      </c>
      <c r="O85" s="4">
        <v>0</v>
      </c>
      <c r="P85" s="4" t="s">
        <v>65</v>
      </c>
      <c r="Q85" s="9" t="s">
        <v>17</v>
      </c>
      <c r="R85" s="6" t="s">
        <v>15</v>
      </c>
      <c r="S85" s="6"/>
      <c r="T85" s="6"/>
      <c r="U85" s="6"/>
      <c r="V85" s="6"/>
    </row>
    <row r="86" ht="14.5" spans="1:22">
      <c r="A86" s="4" t="s">
        <v>11</v>
      </c>
      <c r="B86" s="4" t="s">
        <v>42</v>
      </c>
      <c r="C86" s="4">
        <v>1316531</v>
      </c>
      <c r="D86" s="4" t="s">
        <v>65</v>
      </c>
      <c r="E86" s="5" t="s">
        <v>51</v>
      </c>
      <c r="F86" s="5" t="s">
        <v>12</v>
      </c>
      <c r="G86" s="5" t="s">
        <v>64</v>
      </c>
      <c r="H86" s="5">
        <v>1</v>
      </c>
      <c r="I86" s="5">
        <v>0</v>
      </c>
      <c r="J86" s="5">
        <v>3</v>
      </c>
      <c r="K86" s="5">
        <v>6</v>
      </c>
      <c r="L86" s="5">
        <v>6</v>
      </c>
      <c r="M86" s="4">
        <v>6</v>
      </c>
      <c r="N86" s="4">
        <v>3</v>
      </c>
      <c r="O86" s="4">
        <v>3</v>
      </c>
      <c r="P86" s="4" t="s">
        <v>65</v>
      </c>
      <c r="Q86" s="9" t="s">
        <v>17</v>
      </c>
      <c r="R86" s="6" t="s">
        <v>15</v>
      </c>
      <c r="S86" s="6"/>
      <c r="T86" s="6"/>
      <c r="U86" s="6"/>
      <c r="V86" s="6"/>
    </row>
    <row r="87" ht="14.5" spans="1:22">
      <c r="A87" s="4" t="s">
        <v>11</v>
      </c>
      <c r="B87" s="4" t="s">
        <v>42</v>
      </c>
      <c r="C87" s="4">
        <v>1316532</v>
      </c>
      <c r="D87" s="4" t="s">
        <v>66</v>
      </c>
      <c r="E87" s="5" t="s">
        <v>51</v>
      </c>
      <c r="F87" s="5" t="s">
        <v>19</v>
      </c>
      <c r="G87" s="5" t="s">
        <v>52</v>
      </c>
      <c r="H87" s="5">
        <v>1</v>
      </c>
      <c r="I87" s="5">
        <v>0</v>
      </c>
      <c r="J87" s="5">
        <v>3</v>
      </c>
      <c r="K87" s="5">
        <v>6</v>
      </c>
      <c r="L87" s="5">
        <v>6</v>
      </c>
      <c r="M87" s="4">
        <v>6</v>
      </c>
      <c r="N87" s="4">
        <v>6</v>
      </c>
      <c r="O87" s="4">
        <v>3</v>
      </c>
      <c r="P87" s="4" t="s">
        <v>66</v>
      </c>
      <c r="Q87" s="9" t="s">
        <v>17</v>
      </c>
      <c r="R87" s="6" t="s">
        <v>15</v>
      </c>
      <c r="S87" s="6"/>
      <c r="T87" s="6"/>
      <c r="U87" s="6"/>
      <c r="V87" s="6"/>
    </row>
    <row r="88" ht="14.5" spans="1:22">
      <c r="A88" s="4" t="s">
        <v>11</v>
      </c>
      <c r="B88" s="4" t="s">
        <v>42</v>
      </c>
      <c r="C88" s="4">
        <v>1316532</v>
      </c>
      <c r="D88" s="4" t="s">
        <v>66</v>
      </c>
      <c r="E88" s="5" t="s">
        <v>51</v>
      </c>
      <c r="F88" s="5" t="s">
        <v>12</v>
      </c>
      <c r="G88" s="5" t="s">
        <v>53</v>
      </c>
      <c r="H88" s="5">
        <v>1</v>
      </c>
      <c r="I88" s="5">
        <v>0</v>
      </c>
      <c r="J88" s="5">
        <v>4</v>
      </c>
      <c r="K88" s="5">
        <v>4</v>
      </c>
      <c r="L88" s="5">
        <v>4</v>
      </c>
      <c r="M88" s="4">
        <v>6</v>
      </c>
      <c r="N88" s="4">
        <v>2</v>
      </c>
      <c r="O88" s="4">
        <v>0</v>
      </c>
      <c r="P88" s="4" t="s">
        <v>66</v>
      </c>
      <c r="Q88" s="9" t="s">
        <v>17</v>
      </c>
      <c r="R88" s="6" t="s">
        <v>15</v>
      </c>
      <c r="S88" s="6"/>
      <c r="T88" s="6"/>
      <c r="U88" s="6"/>
      <c r="V88" s="6"/>
    </row>
    <row r="89" ht="14.5" spans="1:22">
      <c r="A89" s="4" t="s">
        <v>11</v>
      </c>
      <c r="B89" s="4" t="s">
        <v>42</v>
      </c>
      <c r="C89" s="4">
        <v>1316532</v>
      </c>
      <c r="D89" s="4" t="s">
        <v>66</v>
      </c>
      <c r="E89" s="5" t="s">
        <v>51</v>
      </c>
      <c r="F89" s="5" t="s">
        <v>12</v>
      </c>
      <c r="G89" s="5" t="s">
        <v>64</v>
      </c>
      <c r="H89" s="5">
        <v>1</v>
      </c>
      <c r="I89" s="5">
        <v>0</v>
      </c>
      <c r="J89" s="5">
        <v>1</v>
      </c>
      <c r="K89" s="5">
        <v>2</v>
      </c>
      <c r="L89" s="5">
        <v>2</v>
      </c>
      <c r="M89" s="4">
        <v>2</v>
      </c>
      <c r="N89" s="4">
        <v>1</v>
      </c>
      <c r="O89" s="4">
        <v>1</v>
      </c>
      <c r="P89" s="4" t="s">
        <v>66</v>
      </c>
      <c r="Q89" s="9" t="s">
        <v>17</v>
      </c>
      <c r="R89" s="6" t="s">
        <v>15</v>
      </c>
      <c r="S89" s="6"/>
      <c r="T89" s="6"/>
      <c r="U89" s="6"/>
      <c r="V89" s="6"/>
    </row>
    <row r="90" ht="14.5" spans="1:22">
      <c r="A90" s="4" t="s">
        <v>11</v>
      </c>
      <c r="B90" s="4" t="s">
        <v>42</v>
      </c>
      <c r="C90" s="4">
        <v>1316533</v>
      </c>
      <c r="D90" s="4" t="s">
        <v>67</v>
      </c>
      <c r="E90" s="5" t="s">
        <v>51</v>
      </c>
      <c r="F90" s="5" t="s">
        <v>19</v>
      </c>
      <c r="G90" s="5" t="s">
        <v>52</v>
      </c>
      <c r="H90" s="5">
        <v>1</v>
      </c>
      <c r="I90" s="5">
        <v>0</v>
      </c>
      <c r="J90" s="5">
        <v>5</v>
      </c>
      <c r="K90" s="5">
        <v>10</v>
      </c>
      <c r="L90" s="5">
        <v>10</v>
      </c>
      <c r="M90" s="4">
        <v>10</v>
      </c>
      <c r="N90" s="4">
        <v>10</v>
      </c>
      <c r="O90" s="4">
        <v>5</v>
      </c>
      <c r="P90" s="4" t="s">
        <v>67</v>
      </c>
      <c r="Q90" s="9" t="s">
        <v>17</v>
      </c>
      <c r="R90" s="6" t="s">
        <v>15</v>
      </c>
      <c r="S90" s="6"/>
      <c r="T90" s="6"/>
      <c r="U90" s="6"/>
      <c r="V90" s="6"/>
    </row>
    <row r="91" ht="14.5" spans="1:22">
      <c r="A91" s="4" t="s">
        <v>11</v>
      </c>
      <c r="B91" s="4" t="s">
        <v>42</v>
      </c>
      <c r="C91" s="4">
        <v>1316533</v>
      </c>
      <c r="D91" s="4" t="s">
        <v>67</v>
      </c>
      <c r="E91" s="5" t="s">
        <v>51</v>
      </c>
      <c r="F91" s="5" t="s">
        <v>12</v>
      </c>
      <c r="G91" s="5" t="s">
        <v>53</v>
      </c>
      <c r="H91" s="5">
        <v>1</v>
      </c>
      <c r="I91" s="5">
        <v>0</v>
      </c>
      <c r="J91" s="5">
        <v>6</v>
      </c>
      <c r="K91" s="5">
        <v>6</v>
      </c>
      <c r="L91" s="5">
        <v>6</v>
      </c>
      <c r="M91" s="4">
        <v>9</v>
      </c>
      <c r="N91" s="4">
        <v>3</v>
      </c>
      <c r="O91" s="4">
        <v>0</v>
      </c>
      <c r="P91" s="4" t="s">
        <v>67</v>
      </c>
      <c r="Q91" s="9" t="s">
        <v>17</v>
      </c>
      <c r="R91" s="6" t="s">
        <v>18</v>
      </c>
      <c r="S91" s="6"/>
      <c r="T91" s="6"/>
      <c r="U91" s="6"/>
      <c r="V91" s="6"/>
    </row>
    <row r="92" ht="14.5" spans="1:22">
      <c r="A92" s="4" t="s">
        <v>11</v>
      </c>
      <c r="B92" s="4" t="s">
        <v>42</v>
      </c>
      <c r="C92" s="4">
        <v>1316533</v>
      </c>
      <c r="D92" s="4" t="s">
        <v>67</v>
      </c>
      <c r="E92" s="5" t="s">
        <v>51</v>
      </c>
      <c r="F92" s="5" t="s">
        <v>12</v>
      </c>
      <c r="G92" s="5" t="s">
        <v>68</v>
      </c>
      <c r="H92" s="5">
        <v>1</v>
      </c>
      <c r="I92" s="5">
        <v>0</v>
      </c>
      <c r="J92" s="5">
        <v>3</v>
      </c>
      <c r="K92" s="5">
        <v>6</v>
      </c>
      <c r="L92" s="5">
        <v>6</v>
      </c>
      <c r="M92" s="4">
        <v>6</v>
      </c>
      <c r="N92" s="4">
        <v>3</v>
      </c>
      <c r="O92" s="4">
        <v>0</v>
      </c>
      <c r="P92" s="4" t="s">
        <v>67</v>
      </c>
      <c r="Q92" s="9" t="s">
        <v>17</v>
      </c>
      <c r="R92" s="6" t="s">
        <v>18</v>
      </c>
      <c r="S92" s="6"/>
      <c r="T92" s="6"/>
      <c r="U92" s="6"/>
      <c r="V92" s="6"/>
    </row>
    <row r="93" s="2" customFormat="1" ht="14.5" spans="1:22">
      <c r="A93" s="12" t="s">
        <v>11</v>
      </c>
      <c r="B93" s="12" t="s">
        <v>42</v>
      </c>
      <c r="C93" s="12">
        <v>1316534</v>
      </c>
      <c r="D93" s="12" t="s">
        <v>69</v>
      </c>
      <c r="E93" s="13" t="s">
        <v>51</v>
      </c>
      <c r="F93" s="13" t="s">
        <v>19</v>
      </c>
      <c r="G93" s="13" t="s">
        <v>70</v>
      </c>
      <c r="H93" s="13">
        <v>1</v>
      </c>
      <c r="I93" s="13">
        <v>0</v>
      </c>
      <c r="J93" s="13">
        <v>15</v>
      </c>
      <c r="K93" s="13">
        <v>30</v>
      </c>
      <c r="L93" s="13">
        <v>30</v>
      </c>
      <c r="M93" s="12">
        <v>30</v>
      </c>
      <c r="N93" s="12">
        <v>30</v>
      </c>
      <c r="O93" s="12">
        <v>15</v>
      </c>
      <c r="P93" s="12" t="s">
        <v>69</v>
      </c>
      <c r="Q93" s="18" t="s">
        <v>14</v>
      </c>
      <c r="R93" s="6" t="s">
        <v>15</v>
      </c>
      <c r="S93" s="6"/>
      <c r="T93" s="19"/>
      <c r="U93" s="19"/>
      <c r="V93" s="19"/>
    </row>
    <row r="94" s="2" customFormat="1" ht="14.5" spans="1:22">
      <c r="A94" s="12" t="s">
        <v>11</v>
      </c>
      <c r="B94" s="12" t="s">
        <v>42</v>
      </c>
      <c r="C94" s="12">
        <v>1316534</v>
      </c>
      <c r="D94" s="12" t="s">
        <v>69</v>
      </c>
      <c r="E94" s="13" t="s">
        <v>51</v>
      </c>
      <c r="F94" s="13" t="s">
        <v>12</v>
      </c>
      <c r="G94" s="13" t="s">
        <v>71</v>
      </c>
      <c r="H94" s="13">
        <v>1</v>
      </c>
      <c r="I94" s="13">
        <v>0</v>
      </c>
      <c r="J94" s="13">
        <v>10</v>
      </c>
      <c r="K94" s="13">
        <v>10</v>
      </c>
      <c r="L94" s="13">
        <v>10</v>
      </c>
      <c r="M94" s="12">
        <v>15</v>
      </c>
      <c r="N94" s="12">
        <v>5</v>
      </c>
      <c r="O94" s="12">
        <v>0</v>
      </c>
      <c r="P94" s="12" t="s">
        <v>69</v>
      </c>
      <c r="Q94" s="18" t="s">
        <v>14</v>
      </c>
      <c r="R94" s="6" t="s">
        <v>15</v>
      </c>
      <c r="S94" s="6"/>
      <c r="T94" s="19"/>
      <c r="U94" s="19"/>
      <c r="V94" s="19"/>
    </row>
    <row r="95" s="2" customFormat="1" ht="14.5" spans="1:22">
      <c r="A95" s="12" t="s">
        <v>11</v>
      </c>
      <c r="B95" s="12" t="s">
        <v>42</v>
      </c>
      <c r="C95" s="12">
        <v>1316534</v>
      </c>
      <c r="D95" s="12" t="s">
        <v>69</v>
      </c>
      <c r="E95" s="13" t="s">
        <v>51</v>
      </c>
      <c r="F95" s="13" t="s">
        <v>12</v>
      </c>
      <c r="G95" s="13" t="s">
        <v>72</v>
      </c>
      <c r="H95" s="13">
        <v>1</v>
      </c>
      <c r="I95" s="13">
        <v>0</v>
      </c>
      <c r="J95" s="13">
        <v>1</v>
      </c>
      <c r="K95" s="13">
        <v>2</v>
      </c>
      <c r="L95" s="13">
        <v>2</v>
      </c>
      <c r="M95" s="12">
        <v>2</v>
      </c>
      <c r="N95" s="12">
        <v>1</v>
      </c>
      <c r="O95" s="12">
        <v>1</v>
      </c>
      <c r="P95" s="12" t="s">
        <v>69</v>
      </c>
      <c r="Q95" s="18" t="s">
        <v>14</v>
      </c>
      <c r="R95" s="6" t="s">
        <v>15</v>
      </c>
      <c r="S95" s="6"/>
      <c r="T95" s="19"/>
      <c r="U95" s="19"/>
      <c r="V95" s="19"/>
    </row>
    <row r="96" ht="14.5" spans="1:22">
      <c r="A96" s="4" t="s">
        <v>11</v>
      </c>
      <c r="B96" s="4" t="s">
        <v>42</v>
      </c>
      <c r="C96" s="4">
        <v>1316517</v>
      </c>
      <c r="D96" s="4" t="s">
        <v>73</v>
      </c>
      <c r="E96" s="5" t="s">
        <v>51</v>
      </c>
      <c r="F96" s="5" t="s">
        <v>19</v>
      </c>
      <c r="G96" s="5" t="s">
        <v>74</v>
      </c>
      <c r="H96" s="5">
        <v>1</v>
      </c>
      <c r="I96" s="5">
        <v>0</v>
      </c>
      <c r="J96" s="5">
        <v>31</v>
      </c>
      <c r="K96" s="5">
        <v>62</v>
      </c>
      <c r="L96" s="5">
        <v>62</v>
      </c>
      <c r="M96" s="4">
        <v>62</v>
      </c>
      <c r="N96" s="4">
        <v>62</v>
      </c>
      <c r="O96" s="4">
        <v>31</v>
      </c>
      <c r="P96" s="4" t="s">
        <v>73</v>
      </c>
      <c r="Q96" s="9" t="s">
        <v>17</v>
      </c>
      <c r="R96" s="6" t="s">
        <v>15</v>
      </c>
      <c r="S96" s="6"/>
      <c r="T96" s="6"/>
      <c r="U96" s="6"/>
      <c r="V96" s="6"/>
    </row>
    <row r="97" ht="14.5" spans="1:22">
      <c r="A97" s="4" t="s">
        <v>11</v>
      </c>
      <c r="B97" s="4" t="s">
        <v>42</v>
      </c>
      <c r="C97" s="4">
        <v>1316517</v>
      </c>
      <c r="D97" s="4" t="s">
        <v>73</v>
      </c>
      <c r="E97" s="5" t="s">
        <v>51</v>
      </c>
      <c r="F97" s="5" t="s">
        <v>19</v>
      </c>
      <c r="G97" s="5" t="s">
        <v>75</v>
      </c>
      <c r="H97" s="5">
        <v>1</v>
      </c>
      <c r="I97" s="5">
        <v>0</v>
      </c>
      <c r="J97" s="5">
        <v>0</v>
      </c>
      <c r="K97" s="5">
        <v>0</v>
      </c>
      <c r="L97" s="5">
        <v>12</v>
      </c>
      <c r="M97" s="4">
        <v>6</v>
      </c>
      <c r="N97" s="4">
        <v>0</v>
      </c>
      <c r="O97" s="4">
        <v>0</v>
      </c>
      <c r="P97" s="4" t="s">
        <v>73</v>
      </c>
      <c r="Q97" s="9" t="s">
        <v>17</v>
      </c>
      <c r="R97" s="6" t="s">
        <v>15</v>
      </c>
      <c r="S97" s="6"/>
      <c r="T97" s="6"/>
      <c r="U97" s="6"/>
      <c r="V97" s="6"/>
    </row>
    <row r="98" ht="14.5" spans="1:22">
      <c r="A98" s="4" t="s">
        <v>11</v>
      </c>
      <c r="B98" s="4" t="s">
        <v>42</v>
      </c>
      <c r="C98" s="4">
        <v>1316517</v>
      </c>
      <c r="D98" s="4" t="s">
        <v>73</v>
      </c>
      <c r="E98" s="5" t="s">
        <v>51</v>
      </c>
      <c r="F98" s="5" t="s">
        <v>19</v>
      </c>
      <c r="G98" s="5" t="s">
        <v>76</v>
      </c>
      <c r="H98" s="5">
        <v>1</v>
      </c>
      <c r="I98" s="5">
        <v>0</v>
      </c>
      <c r="J98" s="5">
        <v>12</v>
      </c>
      <c r="K98" s="5">
        <v>12</v>
      </c>
      <c r="L98" s="5">
        <v>0</v>
      </c>
      <c r="M98" s="4">
        <v>0</v>
      </c>
      <c r="N98" s="4">
        <v>0</v>
      </c>
      <c r="O98" s="4">
        <v>0</v>
      </c>
      <c r="P98" s="4" t="s">
        <v>73</v>
      </c>
      <c r="Q98" s="9" t="s">
        <v>17</v>
      </c>
      <c r="R98" s="6" t="s">
        <v>15</v>
      </c>
      <c r="S98" s="6"/>
      <c r="T98" s="6"/>
      <c r="U98" s="6"/>
      <c r="V98" s="6"/>
    </row>
    <row r="99" ht="14.5" spans="1:22">
      <c r="A99" s="4" t="s">
        <v>11</v>
      </c>
      <c r="B99" s="4" t="s">
        <v>42</v>
      </c>
      <c r="C99" s="4">
        <v>1316517</v>
      </c>
      <c r="D99" s="4" t="s">
        <v>73</v>
      </c>
      <c r="E99" s="5" t="s">
        <v>51</v>
      </c>
      <c r="F99" s="5" t="s">
        <v>12</v>
      </c>
      <c r="G99" s="5" t="s">
        <v>77</v>
      </c>
      <c r="H99" s="5">
        <v>1</v>
      </c>
      <c r="I99" s="5">
        <v>0</v>
      </c>
      <c r="J99" s="5">
        <v>26</v>
      </c>
      <c r="K99" s="5">
        <v>26</v>
      </c>
      <c r="L99" s="5">
        <v>26</v>
      </c>
      <c r="M99" s="4">
        <v>39</v>
      </c>
      <c r="N99" s="4">
        <v>13</v>
      </c>
      <c r="O99" s="4">
        <v>0</v>
      </c>
      <c r="P99" s="4" t="s">
        <v>73</v>
      </c>
      <c r="Q99" s="9" t="s">
        <v>17</v>
      </c>
      <c r="R99" s="6" t="s">
        <v>15</v>
      </c>
      <c r="S99" s="6"/>
      <c r="T99" s="6"/>
      <c r="U99" s="6"/>
      <c r="V99" s="6"/>
    </row>
    <row r="100" ht="14.5" spans="1:22">
      <c r="A100" s="4" t="s">
        <v>11</v>
      </c>
      <c r="B100" s="4" t="s">
        <v>42</v>
      </c>
      <c r="C100" s="4">
        <v>1316518</v>
      </c>
      <c r="D100" s="4" t="s">
        <v>78</v>
      </c>
      <c r="E100" s="5" t="s">
        <v>51</v>
      </c>
      <c r="F100" s="5" t="s">
        <v>19</v>
      </c>
      <c r="G100" s="5" t="s">
        <v>52</v>
      </c>
      <c r="H100" s="5">
        <v>1</v>
      </c>
      <c r="I100" s="5">
        <v>0</v>
      </c>
      <c r="J100" s="5">
        <v>18</v>
      </c>
      <c r="K100" s="5">
        <v>36</v>
      </c>
      <c r="L100" s="5">
        <v>36</v>
      </c>
      <c r="M100" s="4">
        <v>36</v>
      </c>
      <c r="N100" s="4">
        <v>36</v>
      </c>
      <c r="O100" s="4">
        <v>18</v>
      </c>
      <c r="P100" s="4" t="s">
        <v>78</v>
      </c>
      <c r="Q100" s="9" t="s">
        <v>17</v>
      </c>
      <c r="R100" s="6" t="s">
        <v>15</v>
      </c>
      <c r="S100" s="6"/>
      <c r="T100" s="6"/>
      <c r="U100" s="6"/>
      <c r="V100" s="6"/>
    </row>
    <row r="101" ht="14.5" spans="1:22">
      <c r="A101" s="4" t="s">
        <v>11</v>
      </c>
      <c r="B101" s="4" t="s">
        <v>42</v>
      </c>
      <c r="C101" s="4">
        <v>1316518</v>
      </c>
      <c r="D101" s="4" t="s">
        <v>78</v>
      </c>
      <c r="E101" s="5" t="s">
        <v>51</v>
      </c>
      <c r="F101" s="5" t="s">
        <v>12</v>
      </c>
      <c r="G101" s="5" t="s">
        <v>53</v>
      </c>
      <c r="H101" s="5">
        <v>1</v>
      </c>
      <c r="I101" s="5">
        <v>0</v>
      </c>
      <c r="J101" s="5">
        <v>16</v>
      </c>
      <c r="K101" s="5">
        <v>16</v>
      </c>
      <c r="L101" s="5">
        <v>16</v>
      </c>
      <c r="M101" s="4">
        <v>24</v>
      </c>
      <c r="N101" s="4">
        <v>8</v>
      </c>
      <c r="O101" s="4">
        <v>0</v>
      </c>
      <c r="P101" s="4" t="s">
        <v>78</v>
      </c>
      <c r="Q101" s="9" t="s">
        <v>17</v>
      </c>
      <c r="R101" s="6" t="s">
        <v>18</v>
      </c>
      <c r="S101" s="6"/>
      <c r="T101" s="6"/>
      <c r="U101" s="6"/>
      <c r="V101" s="6"/>
    </row>
    <row r="102" ht="14.5" spans="1:22">
      <c r="A102" s="4" t="s">
        <v>11</v>
      </c>
      <c r="B102" s="4" t="s">
        <v>42</v>
      </c>
      <c r="C102" s="4">
        <v>1316519</v>
      </c>
      <c r="D102" s="4" t="s">
        <v>79</v>
      </c>
      <c r="E102" s="5" t="s">
        <v>51</v>
      </c>
      <c r="F102" s="5" t="s">
        <v>19</v>
      </c>
      <c r="G102" s="5" t="s">
        <v>52</v>
      </c>
      <c r="H102" s="5">
        <v>1</v>
      </c>
      <c r="I102" s="5">
        <v>0</v>
      </c>
      <c r="J102" s="5">
        <v>8</v>
      </c>
      <c r="K102" s="5">
        <v>16</v>
      </c>
      <c r="L102" s="5">
        <v>16</v>
      </c>
      <c r="M102" s="4">
        <v>16</v>
      </c>
      <c r="N102" s="4">
        <v>16</v>
      </c>
      <c r="O102" s="4">
        <v>8</v>
      </c>
      <c r="P102" s="4" t="s">
        <v>79</v>
      </c>
      <c r="Q102" s="9" t="s">
        <v>17</v>
      </c>
      <c r="R102" s="6" t="s">
        <v>15</v>
      </c>
      <c r="S102" s="6"/>
      <c r="T102" s="6"/>
      <c r="U102" s="6"/>
      <c r="V102" s="6"/>
    </row>
    <row r="103" ht="14.5" spans="1:22">
      <c r="A103" s="4" t="s">
        <v>11</v>
      </c>
      <c r="B103" s="4" t="s">
        <v>42</v>
      </c>
      <c r="C103" s="4">
        <v>1316519</v>
      </c>
      <c r="D103" s="4" t="s">
        <v>79</v>
      </c>
      <c r="E103" s="5" t="s">
        <v>51</v>
      </c>
      <c r="F103" s="5" t="s">
        <v>12</v>
      </c>
      <c r="G103" s="5" t="s">
        <v>53</v>
      </c>
      <c r="H103" s="5">
        <v>1</v>
      </c>
      <c r="I103" s="5">
        <v>0</v>
      </c>
      <c r="J103" s="5">
        <v>10</v>
      </c>
      <c r="K103" s="5">
        <v>10</v>
      </c>
      <c r="L103" s="5">
        <v>10</v>
      </c>
      <c r="M103" s="4">
        <v>15</v>
      </c>
      <c r="N103" s="4">
        <v>5</v>
      </c>
      <c r="O103" s="4">
        <v>0</v>
      </c>
      <c r="P103" s="4" t="s">
        <v>79</v>
      </c>
      <c r="Q103" s="9" t="s">
        <v>17</v>
      </c>
      <c r="R103" s="6" t="s">
        <v>18</v>
      </c>
      <c r="S103" s="6"/>
      <c r="T103" s="6"/>
      <c r="U103" s="6"/>
      <c r="V103" s="6"/>
    </row>
    <row r="104" ht="14.5" spans="1:22">
      <c r="A104" s="4" t="s">
        <v>11</v>
      </c>
      <c r="B104" s="4" t="s">
        <v>42</v>
      </c>
      <c r="C104" s="4">
        <v>1316520</v>
      </c>
      <c r="D104" s="4" t="s">
        <v>80</v>
      </c>
      <c r="E104" s="5" t="s">
        <v>51</v>
      </c>
      <c r="F104" s="5" t="s">
        <v>19</v>
      </c>
      <c r="G104" s="5" t="s">
        <v>52</v>
      </c>
      <c r="H104" s="5">
        <v>1</v>
      </c>
      <c r="I104" s="5">
        <v>0</v>
      </c>
      <c r="J104" s="5">
        <v>2</v>
      </c>
      <c r="K104" s="5">
        <v>4</v>
      </c>
      <c r="L104" s="5">
        <v>4</v>
      </c>
      <c r="M104" s="4">
        <v>4</v>
      </c>
      <c r="N104" s="4">
        <v>4</v>
      </c>
      <c r="O104" s="4">
        <v>2</v>
      </c>
      <c r="P104" s="4" t="s">
        <v>80</v>
      </c>
      <c r="Q104" s="9" t="s">
        <v>17</v>
      </c>
      <c r="R104" s="6" t="s">
        <v>15</v>
      </c>
      <c r="S104" s="6"/>
      <c r="T104" s="6"/>
      <c r="U104" s="6"/>
      <c r="V104" s="6"/>
    </row>
    <row r="105" ht="14.5" spans="1:22">
      <c r="A105" s="4" t="s">
        <v>11</v>
      </c>
      <c r="B105" s="4" t="s">
        <v>42</v>
      </c>
      <c r="C105" s="4">
        <v>1316520</v>
      </c>
      <c r="D105" s="4" t="s">
        <v>80</v>
      </c>
      <c r="E105" s="5" t="s">
        <v>51</v>
      </c>
      <c r="F105" s="5" t="s">
        <v>12</v>
      </c>
      <c r="G105" s="5" t="s">
        <v>53</v>
      </c>
      <c r="H105" s="5">
        <v>1</v>
      </c>
      <c r="I105" s="5">
        <v>0</v>
      </c>
      <c r="J105" s="5">
        <v>2</v>
      </c>
      <c r="K105" s="5">
        <v>2</v>
      </c>
      <c r="L105" s="5">
        <v>2</v>
      </c>
      <c r="M105" s="4">
        <v>3</v>
      </c>
      <c r="N105" s="4">
        <v>1</v>
      </c>
      <c r="O105" s="4">
        <v>0</v>
      </c>
      <c r="P105" s="4" t="s">
        <v>80</v>
      </c>
      <c r="Q105" s="9" t="s">
        <v>17</v>
      </c>
      <c r="R105" s="6" t="s">
        <v>18</v>
      </c>
      <c r="S105" s="6"/>
      <c r="T105" s="6"/>
      <c r="U105" s="6"/>
      <c r="V105" s="6"/>
    </row>
    <row r="106" s="1" customFormat="1" ht="14.5" spans="1:22">
      <c r="A106" s="10" t="s">
        <v>11</v>
      </c>
      <c r="B106" s="10" t="s">
        <v>42</v>
      </c>
      <c r="C106" s="10">
        <v>1316521</v>
      </c>
      <c r="D106" s="10" t="s">
        <v>81</v>
      </c>
      <c r="E106" s="11" t="s">
        <v>51</v>
      </c>
      <c r="F106" s="11" t="s">
        <v>19</v>
      </c>
      <c r="G106" s="11" t="s">
        <v>82</v>
      </c>
      <c r="H106" s="11">
        <v>1</v>
      </c>
      <c r="I106" s="11">
        <v>0</v>
      </c>
      <c r="J106" s="11">
        <v>19</v>
      </c>
      <c r="K106" s="11">
        <v>38</v>
      </c>
      <c r="L106" s="11">
        <v>38</v>
      </c>
      <c r="M106" s="10">
        <v>38</v>
      </c>
      <c r="N106" s="10">
        <v>38</v>
      </c>
      <c r="O106" s="10">
        <v>19</v>
      </c>
      <c r="P106" s="10" t="s">
        <v>81</v>
      </c>
      <c r="Q106" s="16" t="s">
        <v>13</v>
      </c>
      <c r="R106" s="17">
        <v>0</v>
      </c>
      <c r="S106" s="17"/>
      <c r="T106" s="17"/>
      <c r="U106" s="17"/>
      <c r="V106" s="17"/>
    </row>
    <row r="107" s="1" customFormat="1" ht="14.5" spans="1:22">
      <c r="A107" s="10" t="s">
        <v>11</v>
      </c>
      <c r="B107" s="10" t="s">
        <v>42</v>
      </c>
      <c r="C107" s="10">
        <v>1316521</v>
      </c>
      <c r="D107" s="10" t="s">
        <v>81</v>
      </c>
      <c r="E107" s="11" t="s">
        <v>51</v>
      </c>
      <c r="F107" s="11" t="s">
        <v>12</v>
      </c>
      <c r="G107" s="11" t="s">
        <v>83</v>
      </c>
      <c r="H107" s="11">
        <v>1</v>
      </c>
      <c r="I107" s="11">
        <v>0</v>
      </c>
      <c r="J107" s="11">
        <v>14</v>
      </c>
      <c r="K107" s="11">
        <v>14</v>
      </c>
      <c r="L107" s="11">
        <v>14</v>
      </c>
      <c r="M107" s="10">
        <v>21</v>
      </c>
      <c r="N107" s="10">
        <v>7</v>
      </c>
      <c r="O107" s="10">
        <v>0</v>
      </c>
      <c r="P107" s="10" t="s">
        <v>81</v>
      </c>
      <c r="Q107" s="16" t="s">
        <v>13</v>
      </c>
      <c r="R107" s="17">
        <v>0</v>
      </c>
      <c r="S107" s="17"/>
      <c r="T107" s="17"/>
      <c r="U107" s="17"/>
      <c r="V107" s="17"/>
    </row>
    <row r="108" s="2" customFormat="1" ht="14.5" spans="1:22">
      <c r="A108" s="12" t="s">
        <v>11</v>
      </c>
      <c r="B108" s="12" t="s">
        <v>42</v>
      </c>
      <c r="C108" s="12">
        <v>1316540</v>
      </c>
      <c r="D108" s="12" t="s">
        <v>84</v>
      </c>
      <c r="E108" s="13" t="s">
        <v>85</v>
      </c>
      <c r="F108" s="13" t="s">
        <v>19</v>
      </c>
      <c r="G108" s="13" t="s">
        <v>86</v>
      </c>
      <c r="H108" s="13">
        <v>1</v>
      </c>
      <c r="I108" s="13">
        <v>0</v>
      </c>
      <c r="J108" s="13">
        <v>0</v>
      </c>
      <c r="K108" s="13">
        <v>0</v>
      </c>
      <c r="L108" s="13">
        <v>90</v>
      </c>
      <c r="M108" s="12">
        <v>0</v>
      </c>
      <c r="N108" s="12">
        <v>0</v>
      </c>
      <c r="O108" s="12">
        <v>0</v>
      </c>
      <c r="P108" s="12" t="s">
        <v>87</v>
      </c>
      <c r="Q108" s="18" t="s">
        <v>14</v>
      </c>
      <c r="R108" s="19" t="s">
        <v>16</v>
      </c>
      <c r="S108" s="19"/>
      <c r="T108" s="19"/>
      <c r="U108" s="19"/>
      <c r="V108" s="19"/>
    </row>
    <row r="109" s="2" customFormat="1" ht="14.5" spans="1:22">
      <c r="A109" s="12" t="s">
        <v>11</v>
      </c>
      <c r="B109" s="12" t="s">
        <v>42</v>
      </c>
      <c r="C109" s="12">
        <v>1316540</v>
      </c>
      <c r="D109" s="12" t="s">
        <v>84</v>
      </c>
      <c r="E109" s="13" t="s">
        <v>85</v>
      </c>
      <c r="F109" s="13" t="s">
        <v>19</v>
      </c>
      <c r="G109" s="13" t="s">
        <v>88</v>
      </c>
      <c r="H109" s="13">
        <v>1</v>
      </c>
      <c r="I109" s="13">
        <v>0</v>
      </c>
      <c r="J109" s="13">
        <v>0</v>
      </c>
      <c r="K109" s="13">
        <v>90</v>
      </c>
      <c r="L109" s="13">
        <v>0</v>
      </c>
      <c r="M109" s="12">
        <v>0</v>
      </c>
      <c r="N109" s="12">
        <v>0</v>
      </c>
      <c r="O109" s="12">
        <v>0</v>
      </c>
      <c r="P109" s="12" t="s">
        <v>87</v>
      </c>
      <c r="Q109" s="18" t="s">
        <v>14</v>
      </c>
      <c r="R109" s="19" t="s">
        <v>16</v>
      </c>
      <c r="S109" s="19"/>
      <c r="T109" s="19"/>
      <c r="U109" s="19"/>
      <c r="V109" s="19"/>
    </row>
    <row r="110" s="2" customFormat="1" ht="14.5" spans="1:22">
      <c r="A110" s="12" t="s">
        <v>11</v>
      </c>
      <c r="B110" s="12" t="s">
        <v>42</v>
      </c>
      <c r="C110" s="12">
        <v>1316540</v>
      </c>
      <c r="D110" s="12" t="s">
        <v>84</v>
      </c>
      <c r="E110" s="13" t="s">
        <v>85</v>
      </c>
      <c r="F110" s="13" t="s">
        <v>19</v>
      </c>
      <c r="G110" s="13" t="s">
        <v>89</v>
      </c>
      <c r="H110" s="13">
        <v>1</v>
      </c>
      <c r="I110" s="13">
        <v>0</v>
      </c>
      <c r="J110" s="13">
        <v>100</v>
      </c>
      <c r="K110" s="13">
        <v>0</v>
      </c>
      <c r="L110" s="13">
        <v>0</v>
      </c>
      <c r="M110" s="12">
        <v>0</v>
      </c>
      <c r="N110" s="12">
        <v>0</v>
      </c>
      <c r="O110" s="12">
        <v>0</v>
      </c>
      <c r="P110" s="12" t="s">
        <v>87</v>
      </c>
      <c r="Q110" s="18" t="s">
        <v>14</v>
      </c>
      <c r="R110" s="19" t="s">
        <v>16</v>
      </c>
      <c r="S110" s="19"/>
      <c r="T110" s="19"/>
      <c r="U110" s="19"/>
      <c r="V110" s="19"/>
    </row>
    <row r="111" s="2" customFormat="1" ht="14.5" spans="1:22">
      <c r="A111" s="12" t="s">
        <v>11</v>
      </c>
      <c r="B111" s="12" t="s">
        <v>42</v>
      </c>
      <c r="C111" s="12">
        <v>1316540</v>
      </c>
      <c r="D111" s="12" t="s">
        <v>84</v>
      </c>
      <c r="E111" s="13" t="s">
        <v>85</v>
      </c>
      <c r="F111" s="13" t="s">
        <v>19</v>
      </c>
      <c r="G111" s="13" t="s">
        <v>90</v>
      </c>
      <c r="H111" s="13">
        <v>1</v>
      </c>
      <c r="I111" s="13">
        <v>0</v>
      </c>
      <c r="J111" s="13">
        <v>0</v>
      </c>
      <c r="K111" s="13">
        <v>0</v>
      </c>
      <c r="L111" s="13">
        <v>0</v>
      </c>
      <c r="M111" s="12">
        <v>90</v>
      </c>
      <c r="N111" s="12">
        <v>0</v>
      </c>
      <c r="O111" s="12">
        <v>0</v>
      </c>
      <c r="P111" s="12" t="s">
        <v>87</v>
      </c>
      <c r="Q111" s="18" t="s">
        <v>14</v>
      </c>
      <c r="R111" s="19" t="s">
        <v>16</v>
      </c>
      <c r="S111" s="19"/>
      <c r="T111" s="19"/>
      <c r="U111" s="19"/>
      <c r="V111" s="19"/>
    </row>
    <row r="112" s="2" customFormat="1" ht="14.5" spans="1:22">
      <c r="A112" s="12" t="s">
        <v>11</v>
      </c>
      <c r="B112" s="12" t="s">
        <v>42</v>
      </c>
      <c r="C112" s="12">
        <v>1316540</v>
      </c>
      <c r="D112" s="12" t="s">
        <v>84</v>
      </c>
      <c r="E112" s="13" t="s">
        <v>85</v>
      </c>
      <c r="F112" s="13" t="s">
        <v>19</v>
      </c>
      <c r="G112" s="13" t="s">
        <v>91</v>
      </c>
      <c r="H112" s="13">
        <v>1</v>
      </c>
      <c r="I112" s="13">
        <v>80</v>
      </c>
      <c r="J112" s="13">
        <v>0</v>
      </c>
      <c r="K112" s="13">
        <v>0</v>
      </c>
      <c r="L112" s="13">
        <v>0</v>
      </c>
      <c r="M112" s="12">
        <v>0</v>
      </c>
      <c r="N112" s="12">
        <v>0</v>
      </c>
      <c r="O112" s="12">
        <v>0</v>
      </c>
      <c r="P112" s="12" t="s">
        <v>87</v>
      </c>
      <c r="Q112" s="18" t="s">
        <v>14</v>
      </c>
      <c r="R112" s="19" t="s">
        <v>16</v>
      </c>
      <c r="S112" s="19"/>
      <c r="T112" s="19"/>
      <c r="U112" s="19"/>
      <c r="V112" s="19"/>
    </row>
    <row r="113" s="2" customFormat="1" ht="14.5" spans="1:22">
      <c r="A113" s="12" t="s">
        <v>11</v>
      </c>
      <c r="B113" s="12" t="s">
        <v>42</v>
      </c>
      <c r="C113" s="12">
        <v>1316540</v>
      </c>
      <c r="D113" s="12" t="s">
        <v>84</v>
      </c>
      <c r="E113" s="13" t="s">
        <v>85</v>
      </c>
      <c r="F113" s="13" t="s">
        <v>19</v>
      </c>
      <c r="G113" s="13" t="s">
        <v>92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2">
        <v>0</v>
      </c>
      <c r="N113" s="12">
        <v>70</v>
      </c>
      <c r="O113" s="12">
        <v>0</v>
      </c>
      <c r="P113" s="12" t="s">
        <v>87</v>
      </c>
      <c r="Q113" s="18" t="s">
        <v>14</v>
      </c>
      <c r="R113" s="19" t="s">
        <v>16</v>
      </c>
      <c r="S113" s="19"/>
      <c r="T113" s="19"/>
      <c r="U113" s="19"/>
      <c r="V113" s="19"/>
    </row>
    <row r="114" s="2" customFormat="1" ht="14.5" spans="1:22">
      <c r="A114" s="12" t="s">
        <v>11</v>
      </c>
      <c r="B114" s="12" t="s">
        <v>42</v>
      </c>
      <c r="C114" s="12">
        <v>1316540</v>
      </c>
      <c r="D114" s="12" t="s">
        <v>84</v>
      </c>
      <c r="E114" s="13" t="s">
        <v>85</v>
      </c>
      <c r="F114" s="13" t="s">
        <v>12</v>
      </c>
      <c r="G114" s="13" t="s">
        <v>93</v>
      </c>
      <c r="H114" s="13">
        <v>1</v>
      </c>
      <c r="I114" s="13">
        <v>0</v>
      </c>
      <c r="J114" s="13">
        <v>0</v>
      </c>
      <c r="K114" s="13">
        <v>0</v>
      </c>
      <c r="L114" s="13">
        <v>34</v>
      </c>
      <c r="M114" s="12">
        <v>0</v>
      </c>
      <c r="N114" s="12">
        <v>0</v>
      </c>
      <c r="O114" s="12">
        <v>0</v>
      </c>
      <c r="P114" s="12" t="s">
        <v>87</v>
      </c>
      <c r="Q114" s="18" t="s">
        <v>14</v>
      </c>
      <c r="R114" s="19" t="s">
        <v>16</v>
      </c>
      <c r="S114" s="19"/>
      <c r="T114" s="19"/>
      <c r="U114" s="19"/>
      <c r="V114" s="19"/>
    </row>
    <row r="115" s="2" customFormat="1" ht="14.5" spans="1:22">
      <c r="A115" s="12" t="s">
        <v>11</v>
      </c>
      <c r="B115" s="12" t="s">
        <v>42</v>
      </c>
      <c r="C115" s="12">
        <v>1316540</v>
      </c>
      <c r="D115" s="12" t="s">
        <v>84</v>
      </c>
      <c r="E115" s="13" t="s">
        <v>85</v>
      </c>
      <c r="F115" s="13" t="s">
        <v>12</v>
      </c>
      <c r="G115" s="13" t="s">
        <v>94</v>
      </c>
      <c r="H115" s="13">
        <v>1</v>
      </c>
      <c r="I115" s="13">
        <v>0</v>
      </c>
      <c r="J115" s="13">
        <v>0</v>
      </c>
      <c r="K115" s="13">
        <v>34</v>
      </c>
      <c r="L115" s="13">
        <v>0</v>
      </c>
      <c r="M115" s="12">
        <v>0</v>
      </c>
      <c r="N115" s="12">
        <v>0</v>
      </c>
      <c r="O115" s="12">
        <v>0</v>
      </c>
      <c r="P115" s="12" t="s">
        <v>87</v>
      </c>
      <c r="Q115" s="18" t="s">
        <v>14</v>
      </c>
      <c r="R115" s="19" t="s">
        <v>16</v>
      </c>
      <c r="S115" s="19"/>
      <c r="T115" s="19"/>
      <c r="U115" s="19"/>
      <c r="V115" s="19"/>
    </row>
    <row r="116" s="2" customFormat="1" ht="14.5" spans="1:22">
      <c r="A116" s="12" t="s">
        <v>11</v>
      </c>
      <c r="B116" s="12" t="s">
        <v>42</v>
      </c>
      <c r="C116" s="12">
        <v>1316540</v>
      </c>
      <c r="D116" s="12" t="s">
        <v>84</v>
      </c>
      <c r="E116" s="13" t="s">
        <v>85</v>
      </c>
      <c r="F116" s="13" t="s">
        <v>12</v>
      </c>
      <c r="G116" s="13" t="s">
        <v>95</v>
      </c>
      <c r="H116" s="13">
        <v>1</v>
      </c>
      <c r="I116" s="13">
        <v>0</v>
      </c>
      <c r="J116" s="13">
        <v>34</v>
      </c>
      <c r="K116" s="13">
        <v>0</v>
      </c>
      <c r="L116" s="13">
        <v>0</v>
      </c>
      <c r="M116" s="12">
        <v>0</v>
      </c>
      <c r="N116" s="12">
        <v>0</v>
      </c>
      <c r="O116" s="12">
        <v>0</v>
      </c>
      <c r="P116" s="12" t="s">
        <v>87</v>
      </c>
      <c r="Q116" s="18" t="s">
        <v>14</v>
      </c>
      <c r="R116" s="19" t="s">
        <v>16</v>
      </c>
      <c r="S116" s="19"/>
      <c r="T116" s="19"/>
      <c r="U116" s="19"/>
      <c r="V116" s="19"/>
    </row>
    <row r="117" s="2" customFormat="1" ht="14.5" spans="1:22">
      <c r="A117" s="12" t="s">
        <v>11</v>
      </c>
      <c r="B117" s="12" t="s">
        <v>42</v>
      </c>
      <c r="C117" s="12">
        <v>1316540</v>
      </c>
      <c r="D117" s="12" t="s">
        <v>84</v>
      </c>
      <c r="E117" s="13" t="s">
        <v>85</v>
      </c>
      <c r="F117" s="13" t="s">
        <v>12</v>
      </c>
      <c r="G117" s="13" t="s">
        <v>96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2">
        <v>34</v>
      </c>
      <c r="N117" s="12">
        <v>0</v>
      </c>
      <c r="O117" s="12">
        <v>0</v>
      </c>
      <c r="P117" s="12" t="s">
        <v>87</v>
      </c>
      <c r="Q117" s="18" t="s">
        <v>14</v>
      </c>
      <c r="R117" s="19" t="s">
        <v>16</v>
      </c>
      <c r="S117" s="19"/>
      <c r="T117" s="19"/>
      <c r="U117" s="19"/>
      <c r="V117" s="19"/>
    </row>
    <row r="118" s="2" customFormat="1" ht="14.5" spans="1:22">
      <c r="A118" s="12" t="s">
        <v>11</v>
      </c>
      <c r="B118" s="12" t="s">
        <v>42</v>
      </c>
      <c r="C118" s="12">
        <v>1316540</v>
      </c>
      <c r="D118" s="12" t="s">
        <v>84</v>
      </c>
      <c r="E118" s="13" t="s">
        <v>85</v>
      </c>
      <c r="F118" s="13" t="s">
        <v>12</v>
      </c>
      <c r="G118" s="13" t="s">
        <v>97</v>
      </c>
      <c r="H118" s="13">
        <v>1</v>
      </c>
      <c r="I118" s="13">
        <v>0</v>
      </c>
      <c r="J118" s="13">
        <v>0</v>
      </c>
      <c r="K118" s="13">
        <v>0</v>
      </c>
      <c r="L118" s="13">
        <v>0</v>
      </c>
      <c r="M118" s="12">
        <v>0</v>
      </c>
      <c r="N118" s="12">
        <v>24</v>
      </c>
      <c r="O118" s="12">
        <v>0</v>
      </c>
      <c r="P118" s="12" t="s">
        <v>87</v>
      </c>
      <c r="Q118" s="18" t="s">
        <v>14</v>
      </c>
      <c r="R118" s="19" t="s">
        <v>16</v>
      </c>
      <c r="S118" s="19"/>
      <c r="T118" s="19"/>
      <c r="U118" s="19"/>
      <c r="V118" s="19"/>
    </row>
    <row r="119" spans="9:15">
      <c r="I119">
        <f>SUM(I63:I118)</f>
        <v>374</v>
      </c>
      <c r="J119">
        <f t="shared" ref="J119:O119" si="2">SUM(J63:J118)</f>
        <v>1446</v>
      </c>
      <c r="K119">
        <f t="shared" si="2"/>
        <v>1618</v>
      </c>
      <c r="L119">
        <f t="shared" si="2"/>
        <v>1618</v>
      </c>
      <c r="M119">
        <f t="shared" si="2"/>
        <v>1708</v>
      </c>
      <c r="N119">
        <f t="shared" si="2"/>
        <v>908</v>
      </c>
      <c r="O119">
        <f t="shared" si="2"/>
        <v>179</v>
      </c>
    </row>
    <row r="122" ht="14.5" spans="9:15">
      <c r="I122" s="14" t="s">
        <v>23</v>
      </c>
      <c r="J122" s="14" t="s">
        <v>24</v>
      </c>
      <c r="K122" s="14" t="s">
        <v>25</v>
      </c>
      <c r="L122" s="14" t="s">
        <v>26</v>
      </c>
      <c r="M122" s="14" t="s">
        <v>27</v>
      </c>
      <c r="N122" s="14" t="s">
        <v>28</v>
      </c>
      <c r="O122" s="14" t="s">
        <v>29</v>
      </c>
    </row>
    <row r="123" spans="9:15">
      <c r="I123" s="15">
        <f>I119*1.03</f>
        <v>385.22</v>
      </c>
      <c r="J123" s="15">
        <f t="shared" ref="J123:O123" si="3">J119*1.03</f>
        <v>1489.38</v>
      </c>
      <c r="K123" s="15">
        <f t="shared" si="3"/>
        <v>1666.54</v>
      </c>
      <c r="L123" s="15">
        <f t="shared" si="3"/>
        <v>1666.54</v>
      </c>
      <c r="M123" s="15">
        <f t="shared" si="3"/>
        <v>1759.24</v>
      </c>
      <c r="N123" s="15">
        <f t="shared" si="3"/>
        <v>935.24</v>
      </c>
      <c r="O123" s="15">
        <f t="shared" si="3"/>
        <v>184.37</v>
      </c>
    </row>
  </sheetData>
  <autoFilter ref="A61:Q119">
    <extLst/>
  </autoFilter>
  <mergeCells count="2">
    <mergeCell ref="A1:R1"/>
    <mergeCell ref="A61:N6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fz7b</dc:creator>
  <cp:lastModifiedBy>平常心A</cp:lastModifiedBy>
  <dcterms:created xsi:type="dcterms:W3CDTF">2024-04-17T07:59:00Z</dcterms:created>
  <dcterms:modified xsi:type="dcterms:W3CDTF">2024-04-18T11:38:30Z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A98DF19021834906AFE584838B20D239</vt:lpwstr>
  </property>
  <property fmtid="{D5CDD505-2E9C-101B-9397-08002B2CF9AE}" pid="3" name="KSOProductBuildVer">
    <vt:lpwstr>2052-12.1.0.16417</vt:lpwstr>
  </property>
</Properties>
</file>