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definedNames>
    <definedName name="_xlnm._FilterDatabase" localSheetId="0" hidden="1">Sheet2!$A$1:$N$29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<sst xmlns="http://schemas.openxmlformats.org/spreadsheetml/2006/main" count="74" uniqueCount="33">
  <si>
    <t>SAM订单号</t>
  </si>
  <si>
    <t>款号</t>
  </si>
  <si>
    <t>名称</t>
  </si>
  <si>
    <t>尺寸</t>
  </si>
  <si>
    <t>折高线</t>
  </si>
  <si>
    <t>图片</t>
  </si>
  <si>
    <t>尺码</t>
  </si>
  <si>
    <t>订单数(包数）</t>
  </si>
  <si>
    <t>库存</t>
  </si>
  <si>
    <t>1%损耗
（张）</t>
  </si>
  <si>
    <t>最终订购数</t>
  </si>
  <si>
    <t>单价
（USD/PC）</t>
  </si>
  <si>
    <t>金额</t>
  </si>
  <si>
    <t>交期</t>
  </si>
  <si>
    <t>PO1377KYWS</t>
  </si>
  <si>
    <t>TCT4000</t>
  </si>
  <si>
    <t>Bellyband腰封</t>
  </si>
  <si>
    <t xml:space="preserve">14*60.4cm
350g copper glossy + 4Cprinting + matt 
laminate 2sides(front/back)+ die cut 双面胶版本
</t>
  </si>
  <si>
    <t xml:space="preserve">1cm高
</t>
  </si>
  <si>
    <t>TCT4000 2件包</t>
  </si>
  <si>
    <t>S</t>
  </si>
  <si>
    <t>M</t>
  </si>
  <si>
    <t>L</t>
  </si>
  <si>
    <t>XL</t>
  </si>
  <si>
    <t>2XL</t>
  </si>
  <si>
    <t>3XL</t>
  </si>
  <si>
    <t>PO1381KYWS</t>
  </si>
  <si>
    <t>TCT4200</t>
  </si>
  <si>
    <t>TCT4200 2件包</t>
  </si>
  <si>
    <t>PO1382KYWS</t>
  </si>
  <si>
    <t>内衬板</t>
  </si>
  <si>
    <t>22.6x26.6cm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</si>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</sst>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$#,##0.00;\-\$#,##0.00"/>
    <numFmt numFmtId="178" formatCode="yyyy\-mm\-dd;@"/>
    <numFmt numFmtId="179" formatCode="\$#,##0.000;\-\$#,##0.000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/>
    <xf numFmtId="178" fontId="1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wrapText="1"/>
    </xf>
    <xf numFmtId="178" fontId="5" fillId="3" borderId="0" xfId="0" applyNumberFormat="1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/>
    </xf>
    <xf numFmtId="177" fontId="0" fillId="0" borderId="1" xfId="0" applyNumberFormat="1" applyBorder="1"/>
    <xf numFmtId="178" fontId="1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8" fontId="1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1095376</xdr:colOff>
      <xdr:row>25</xdr:row>
      <xdr:rowOff>74572</xdr:rowOff>
    </xdr:from>
    <xdr:to>
      <xdr:col>5</xdr:col>
      <xdr:colOff>1990726</xdr:colOff>
      <xdr:row>25</xdr:row>
      <xdr:rowOff>1199875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7757795"/>
          <a:ext cx="895350" cy="1125220"/>
        </a:xfrm>
        <a:prstGeom prst="rect">
          <a:avLst/>
        </a:prstGeom>
      </xdr:spPr>
    </xdr:pic>
    <xdr:clientData/>
  </xdr:twoCellAnchor>
  <xdr:twoCellAnchor>
    <xdr:from>
      <xdr:col>5</xdr:col>
      <xdr:colOff>1104900</xdr:colOff>
      <xdr:row>26</xdr:row>
      <xdr:rowOff>66675</xdr:rowOff>
    </xdr:from>
    <xdr:to>
      <xdr:col>5</xdr:col>
      <xdr:colOff>2000250</xdr:colOff>
      <xdr:row>26</xdr:row>
      <xdr:rowOff>1191978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6975" y="8988425"/>
          <a:ext cx="895350" cy="1125220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27</xdr:row>
      <xdr:rowOff>38100</xdr:rowOff>
    </xdr:from>
    <xdr:to>
      <xdr:col>5</xdr:col>
      <xdr:colOff>1990725</xdr:colOff>
      <xdr:row>27</xdr:row>
      <xdr:rowOff>1163403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10198100"/>
          <a:ext cx="895350" cy="1125220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</xdr:colOff>
      <xdr:row>19</xdr:row>
      <xdr:rowOff>158750</xdr:rowOff>
    </xdr:from>
    <xdr:to>
      <xdr:col>5</xdr:col>
      <xdr:colOff>3274695</xdr:colOff>
      <xdr:row>23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84775" y="6013450"/>
          <a:ext cx="3261995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254000</xdr:rowOff>
    </xdr:from>
    <xdr:to>
      <xdr:col>5</xdr:col>
      <xdr:colOff>3272155</xdr:colOff>
      <xdr:row>5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72075" y="622300"/>
          <a:ext cx="327215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7</xdr:row>
      <xdr:rowOff>234950</xdr:rowOff>
    </xdr:from>
    <xdr:to>
      <xdr:col>5</xdr:col>
      <xdr:colOff>3284855</xdr:colOff>
      <xdr:row>11</xdr:row>
      <xdr:rowOff>121285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84775" y="2432050"/>
          <a:ext cx="327215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44450</xdr:colOff>
      <xdr:row>13</xdr:row>
      <xdr:rowOff>266700</xdr:rowOff>
    </xdr:from>
    <xdr:to>
      <xdr:col>5</xdr:col>
      <xdr:colOff>3306445</xdr:colOff>
      <xdr:row>17</xdr:row>
      <xdr:rowOff>146050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16525" y="4292600"/>
          <a:ext cx="3261995" cy="1098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I13" sqref="I13"/>
    </sheetView>
  </sheetViews>
  <sheetFormatPr defaultColWidth="9" defaultRowHeight="14"/>
  <cols>
    <col min="1" max="1" width="13.125" customWidth="1"/>
    <col min="2" max="2" width="8.875" customWidth="1"/>
    <col min="3" max="3" width="12.375" customWidth="1"/>
    <col min="4" max="4" width="24.25" customWidth="1"/>
    <col min="5" max="5" width="9.25" customWidth="1"/>
    <col min="6" max="6" width="43.75" customWidth="1"/>
    <col min="7" max="7" width="7.875" customWidth="1"/>
    <col min="8" max="8" width="8.25" style="1" customWidth="1"/>
    <col min="9" max="9" width="6.125" style="1" customWidth="1"/>
    <col min="10" max="10" width="12.5" style="2" customWidth="1"/>
    <col min="11" max="11" width="12.5" style="3" customWidth="1"/>
    <col min="12" max="12" width="12.875" style="4" customWidth="1"/>
    <col min="13" max="13" width="10.5" customWidth="1"/>
    <col min="14" max="14" width="18.75" style="5" customWidth="1"/>
  </cols>
  <sheetData>
    <row r="1" ht="29" spans="1:14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23" t="s">
        <v>9</v>
      </c>
      <c r="K1" s="24" t="s">
        <v>10</v>
      </c>
      <c r="L1" s="25" t="s">
        <v>11</v>
      </c>
      <c r="M1" s="25" t="s">
        <v>12</v>
      </c>
      <c r="N1" s="26" t="s">
        <v>13</v>
      </c>
    </row>
    <row r="2" ht="24" customHeight="1" spans="1:14">
      <c r="A2" s="10" t="s">
        <v>14</v>
      </c>
      <c r="B2" s="11" t="s">
        <v>15</v>
      </c>
      <c r="C2" s="12" t="s">
        <v>16</v>
      </c>
      <c r="D2" s="13" t="s">
        <v>17</v>
      </c>
      <c r="E2" s="14" t="s">
        <v>18</v>
      </c>
      <c r="F2" s="15" t="s">
        <v>19</v>
      </c>
      <c r="G2" s="16" t="s">
        <v>20</v>
      </c>
      <c r="H2" s="17">
        <v>2880</v>
      </c>
      <c r="I2" s="17"/>
      <c r="J2" s="27">
        <f>H2*1.01</f>
        <v>2908.8</v>
      </c>
      <c r="K2" s="28">
        <f>J2-I2</f>
        <v>2908.8</v>
      </c>
      <c r="L2" s="29">
        <v>0.12</v>
      </c>
      <c r="M2" s="30">
        <f>J2*L2</f>
        <v>349.056</v>
      </c>
      <c r="N2" s="31">
        <v>45929</v>
      </c>
    </row>
    <row r="3" ht="24" customHeight="1" spans="1:14">
      <c r="A3" s="10"/>
      <c r="B3" s="18"/>
      <c r="C3" s="17"/>
      <c r="D3" s="13"/>
      <c r="E3" s="19"/>
      <c r="F3" s="15"/>
      <c r="G3" s="16" t="s">
        <v>21</v>
      </c>
      <c r="H3" s="17">
        <v>14400</v>
      </c>
      <c r="I3" s="17">
        <v>10800</v>
      </c>
      <c r="J3" s="27">
        <f>H3*1.01</f>
        <v>14544</v>
      </c>
      <c r="K3" s="28">
        <f>J3-I3</f>
        <v>3744</v>
      </c>
      <c r="L3" s="29">
        <v>0.12</v>
      </c>
      <c r="M3" s="30">
        <f>J3*L3</f>
        <v>1745.28</v>
      </c>
      <c r="N3" s="31"/>
    </row>
    <row r="4" ht="24" customHeight="1" spans="1:14">
      <c r="A4" s="10"/>
      <c r="B4" s="18"/>
      <c r="C4" s="17"/>
      <c r="D4" s="13"/>
      <c r="E4" s="19"/>
      <c r="F4" s="15"/>
      <c r="G4" s="16" t="s">
        <v>22</v>
      </c>
      <c r="H4" s="17">
        <v>25920</v>
      </c>
      <c r="I4" s="17">
        <v>26179</v>
      </c>
      <c r="J4" s="27">
        <f t="shared" ref="J3:J13" si="0">H4*1.01</f>
        <v>26179.2</v>
      </c>
      <c r="K4" s="28">
        <f t="shared" ref="K3:K8" si="1">J4-I4</f>
        <v>0.200000000000728</v>
      </c>
      <c r="L4" s="29">
        <v>0.12</v>
      </c>
      <c r="M4" s="30">
        <f t="shared" ref="M4:M10" si="2">J4*L4</f>
        <v>3141.504</v>
      </c>
      <c r="N4" s="31"/>
    </row>
    <row r="5" ht="24" customHeight="1" spans="1:14">
      <c r="A5" s="10"/>
      <c r="B5" s="18"/>
      <c r="C5" s="17"/>
      <c r="D5" s="13"/>
      <c r="E5" s="19"/>
      <c r="F5" s="15"/>
      <c r="G5" s="16" t="s">
        <v>23</v>
      </c>
      <c r="H5" s="17">
        <v>30240</v>
      </c>
      <c r="I5" s="17">
        <v>21600</v>
      </c>
      <c r="J5" s="27">
        <f t="shared" si="0"/>
        <v>30542.4</v>
      </c>
      <c r="K5" s="28">
        <f t="shared" si="1"/>
        <v>8942.4</v>
      </c>
      <c r="L5" s="29">
        <v>0.12</v>
      </c>
      <c r="M5" s="30">
        <f t="shared" si="2"/>
        <v>3665.088</v>
      </c>
      <c r="N5" s="31"/>
    </row>
    <row r="6" ht="24" customHeight="1" spans="1:14">
      <c r="A6" s="10"/>
      <c r="B6" s="18"/>
      <c r="C6" s="17"/>
      <c r="D6" s="13"/>
      <c r="E6" s="19"/>
      <c r="F6" s="15"/>
      <c r="G6" s="16" t="s">
        <v>24</v>
      </c>
      <c r="H6" s="17">
        <v>15840</v>
      </c>
      <c r="I6" s="17">
        <v>10800</v>
      </c>
      <c r="J6" s="27">
        <f t="shared" si="0"/>
        <v>15998.4</v>
      </c>
      <c r="K6" s="28">
        <f t="shared" si="1"/>
        <v>5198.4</v>
      </c>
      <c r="L6" s="29">
        <v>0.12</v>
      </c>
      <c r="M6" s="30">
        <f t="shared" si="2"/>
        <v>1919.808</v>
      </c>
      <c r="N6" s="31"/>
    </row>
    <row r="7" ht="24" customHeight="1" spans="1:14">
      <c r="A7" s="10"/>
      <c r="B7" s="20"/>
      <c r="C7" s="17"/>
      <c r="D7" s="13"/>
      <c r="E7" s="21"/>
      <c r="F7" s="15"/>
      <c r="G7" s="16" t="s">
        <v>25</v>
      </c>
      <c r="H7" s="17">
        <v>2880</v>
      </c>
      <c r="I7" s="17"/>
      <c r="J7" s="27">
        <f t="shared" si="0"/>
        <v>2908.8</v>
      </c>
      <c r="K7" s="28">
        <f t="shared" si="1"/>
        <v>2908.8</v>
      </c>
      <c r="L7" s="29">
        <v>0.12</v>
      </c>
      <c r="M7" s="30">
        <f t="shared" si="2"/>
        <v>349.056</v>
      </c>
      <c r="N7" s="31"/>
    </row>
    <row r="8" ht="24" customHeight="1" spans="1:14">
      <c r="A8" s="10" t="s">
        <v>26</v>
      </c>
      <c r="B8" s="11" t="s">
        <v>15</v>
      </c>
      <c r="C8" s="12" t="s">
        <v>16</v>
      </c>
      <c r="D8" s="13" t="s">
        <v>17</v>
      </c>
      <c r="E8" s="14" t="s">
        <v>18</v>
      </c>
      <c r="F8" s="15" t="s">
        <v>19</v>
      </c>
      <c r="G8" s="16" t="s">
        <v>20</v>
      </c>
      <c r="H8" s="17">
        <v>3200</v>
      </c>
      <c r="I8" s="17"/>
      <c r="J8" s="27">
        <f t="shared" si="0"/>
        <v>3232</v>
      </c>
      <c r="K8" s="28">
        <f t="shared" si="1"/>
        <v>3232</v>
      </c>
      <c r="L8" s="29">
        <v>0.12</v>
      </c>
      <c r="M8" s="30">
        <f t="shared" si="2"/>
        <v>387.84</v>
      </c>
      <c r="N8" s="31">
        <v>45929</v>
      </c>
    </row>
    <row r="9" ht="24" customHeight="1" spans="1:14">
      <c r="A9" s="10"/>
      <c r="B9" s="18"/>
      <c r="C9" s="12"/>
      <c r="D9" s="13"/>
      <c r="E9" s="19"/>
      <c r="F9" s="15"/>
      <c r="G9" s="16" t="s">
        <v>21</v>
      </c>
      <c r="H9" s="17">
        <v>11200</v>
      </c>
      <c r="I9" s="17"/>
      <c r="J9" s="27">
        <f t="shared" si="0"/>
        <v>11312</v>
      </c>
      <c r="K9" s="28">
        <f t="shared" ref="K9:K28" si="3">J9-I9</f>
        <v>11312</v>
      </c>
      <c r="L9" s="29">
        <v>0.12</v>
      </c>
      <c r="M9" s="30">
        <f t="shared" si="2"/>
        <v>1357.44</v>
      </c>
      <c r="N9" s="31"/>
    </row>
    <row r="10" ht="24" customHeight="1" spans="1:14">
      <c r="A10" s="10"/>
      <c r="B10" s="18"/>
      <c r="C10" s="12"/>
      <c r="D10" s="13"/>
      <c r="E10" s="19"/>
      <c r="F10" s="15"/>
      <c r="G10" s="16" t="s">
        <v>22</v>
      </c>
      <c r="H10" s="17">
        <v>24000</v>
      </c>
      <c r="I10" s="17">
        <f>28200-I4</f>
        <v>2021</v>
      </c>
      <c r="J10" s="27">
        <f t="shared" si="0"/>
        <v>24240</v>
      </c>
      <c r="K10" s="28">
        <f t="shared" si="3"/>
        <v>22219</v>
      </c>
      <c r="L10" s="29">
        <v>0.12</v>
      </c>
      <c r="M10" s="30">
        <f t="shared" si="2"/>
        <v>2908.8</v>
      </c>
      <c r="N10" s="31"/>
    </row>
    <row r="11" ht="24" customHeight="1" spans="1:14">
      <c r="A11" s="10"/>
      <c r="B11" s="18"/>
      <c r="C11" s="17"/>
      <c r="D11" s="13"/>
      <c r="E11" s="19"/>
      <c r="F11" s="15"/>
      <c r="G11" s="16" t="s">
        <v>23</v>
      </c>
      <c r="H11" s="17">
        <v>28800</v>
      </c>
      <c r="I11" s="17"/>
      <c r="J11" s="27">
        <f t="shared" si="0"/>
        <v>29088</v>
      </c>
      <c r="K11" s="28">
        <f t="shared" si="3"/>
        <v>29088</v>
      </c>
      <c r="L11" s="29">
        <v>0.12</v>
      </c>
      <c r="M11" s="30">
        <f t="shared" ref="M11:M26" si="4">J11*L11</f>
        <v>3490.56</v>
      </c>
      <c r="N11" s="31"/>
    </row>
    <row r="12" ht="24" customHeight="1" spans="1:14">
      <c r="A12" s="10"/>
      <c r="B12" s="18"/>
      <c r="C12" s="17"/>
      <c r="D12" s="13"/>
      <c r="E12" s="19"/>
      <c r="F12" s="15"/>
      <c r="G12" s="16" t="s">
        <v>24</v>
      </c>
      <c r="H12" s="17">
        <v>14400</v>
      </c>
      <c r="I12" s="17"/>
      <c r="J12" s="27">
        <f t="shared" si="0"/>
        <v>14544</v>
      </c>
      <c r="K12" s="28">
        <f t="shared" si="3"/>
        <v>14544</v>
      </c>
      <c r="L12" s="29">
        <v>0.12</v>
      </c>
      <c r="M12" s="30">
        <f t="shared" ref="M12:M16" si="5">J12*L12</f>
        <v>1745.28</v>
      </c>
      <c r="N12" s="31"/>
    </row>
    <row r="13" ht="24" customHeight="1" spans="1:14">
      <c r="A13" s="10"/>
      <c r="B13" s="18"/>
      <c r="C13" s="17"/>
      <c r="D13" s="13"/>
      <c r="E13" s="21"/>
      <c r="F13" s="15"/>
      <c r="G13" s="16" t="s">
        <v>25</v>
      </c>
      <c r="H13" s="17">
        <v>3200</v>
      </c>
      <c r="I13" s="17"/>
      <c r="J13" s="27">
        <f t="shared" si="0"/>
        <v>3232</v>
      </c>
      <c r="K13" s="28">
        <f t="shared" si="3"/>
        <v>3232</v>
      </c>
      <c r="L13" s="29">
        <v>0.12</v>
      </c>
      <c r="M13" s="30">
        <f t="shared" si="5"/>
        <v>387.84</v>
      </c>
      <c r="N13" s="31"/>
    </row>
    <row r="14" ht="24" customHeight="1" spans="1:14">
      <c r="A14" s="10" t="s">
        <v>26</v>
      </c>
      <c r="B14" s="11" t="s">
        <v>27</v>
      </c>
      <c r="C14" s="12" t="s">
        <v>16</v>
      </c>
      <c r="D14" s="13" t="s">
        <v>17</v>
      </c>
      <c r="E14" s="14" t="s">
        <v>18</v>
      </c>
      <c r="F14" s="15" t="s">
        <v>28</v>
      </c>
      <c r="G14" s="16" t="s">
        <v>20</v>
      </c>
      <c r="H14" s="17">
        <v>800</v>
      </c>
      <c r="I14" s="17"/>
      <c r="J14" s="27">
        <f t="shared" ref="J14:J19" si="6">H14*1.01</f>
        <v>808</v>
      </c>
      <c r="K14" s="28">
        <f t="shared" si="3"/>
        <v>808</v>
      </c>
      <c r="L14" s="29">
        <v>0.12</v>
      </c>
      <c r="M14" s="30">
        <f t="shared" si="5"/>
        <v>96.96</v>
      </c>
      <c r="N14" s="31">
        <v>45929</v>
      </c>
    </row>
    <row r="15" ht="24" customHeight="1" spans="1:14">
      <c r="A15" s="10"/>
      <c r="B15" s="18"/>
      <c r="C15" s="12"/>
      <c r="D15" s="13"/>
      <c r="E15" s="19"/>
      <c r="F15" s="15"/>
      <c r="G15" s="16" t="s">
        <v>21</v>
      </c>
      <c r="H15" s="17">
        <v>800</v>
      </c>
      <c r="I15" s="17"/>
      <c r="J15" s="27">
        <f t="shared" si="6"/>
        <v>808</v>
      </c>
      <c r="K15" s="28">
        <f t="shared" si="3"/>
        <v>808</v>
      </c>
      <c r="L15" s="29">
        <v>0.12</v>
      </c>
      <c r="M15" s="30">
        <f t="shared" si="5"/>
        <v>96.96</v>
      </c>
      <c r="N15" s="31"/>
    </row>
    <row r="16" ht="24" customHeight="1" spans="1:14">
      <c r="A16" s="10"/>
      <c r="B16" s="18"/>
      <c r="C16" s="12"/>
      <c r="D16" s="13"/>
      <c r="E16" s="19"/>
      <c r="F16" s="15"/>
      <c r="G16" s="16" t="s">
        <v>22</v>
      </c>
      <c r="H16" s="17">
        <v>2400</v>
      </c>
      <c r="I16" s="17"/>
      <c r="J16" s="27">
        <f t="shared" si="6"/>
        <v>2424</v>
      </c>
      <c r="K16" s="28">
        <f t="shared" si="3"/>
        <v>2424</v>
      </c>
      <c r="L16" s="29">
        <v>0.12</v>
      </c>
      <c r="M16" s="30">
        <f t="shared" si="5"/>
        <v>290.88</v>
      </c>
      <c r="N16" s="31"/>
    </row>
    <row r="17" ht="24" customHeight="1" spans="1:14">
      <c r="A17" s="10"/>
      <c r="B17" s="18"/>
      <c r="C17" s="17"/>
      <c r="D17" s="13"/>
      <c r="E17" s="19"/>
      <c r="F17" s="15"/>
      <c r="G17" s="16" t="s">
        <v>23</v>
      </c>
      <c r="H17" s="17">
        <v>4800</v>
      </c>
      <c r="I17" s="17"/>
      <c r="J17" s="27">
        <f t="shared" si="6"/>
        <v>4848</v>
      </c>
      <c r="K17" s="28">
        <f t="shared" si="3"/>
        <v>4848</v>
      </c>
      <c r="L17" s="29">
        <v>0.12</v>
      </c>
      <c r="M17" s="30">
        <f t="shared" ref="M17:M22" si="7">J17*L17</f>
        <v>581.76</v>
      </c>
      <c r="N17" s="31"/>
    </row>
    <row r="18" ht="24" customHeight="1" spans="1:14">
      <c r="A18" s="10"/>
      <c r="B18" s="18"/>
      <c r="C18" s="17"/>
      <c r="D18" s="13"/>
      <c r="E18" s="19"/>
      <c r="F18" s="15"/>
      <c r="G18" s="16" t="s">
        <v>24</v>
      </c>
      <c r="H18" s="17">
        <v>1600</v>
      </c>
      <c r="I18" s="17"/>
      <c r="J18" s="27">
        <f t="shared" si="6"/>
        <v>1616</v>
      </c>
      <c r="K18" s="28">
        <f t="shared" si="3"/>
        <v>1616</v>
      </c>
      <c r="L18" s="29">
        <v>0.12</v>
      </c>
      <c r="M18" s="30">
        <f t="shared" si="7"/>
        <v>193.92</v>
      </c>
      <c r="N18" s="31"/>
    </row>
    <row r="19" ht="24" customHeight="1" spans="1:14">
      <c r="A19" s="10"/>
      <c r="B19" s="20"/>
      <c r="C19" s="17"/>
      <c r="D19" s="13"/>
      <c r="E19" s="21"/>
      <c r="F19" s="15"/>
      <c r="G19" s="16" t="s">
        <v>25</v>
      </c>
      <c r="H19" s="17">
        <v>800</v>
      </c>
      <c r="I19" s="17"/>
      <c r="J19" s="27">
        <f t="shared" si="6"/>
        <v>808</v>
      </c>
      <c r="K19" s="28">
        <f t="shared" si="3"/>
        <v>808</v>
      </c>
      <c r="L19" s="29">
        <v>0.12</v>
      </c>
      <c r="M19" s="30">
        <f t="shared" si="7"/>
        <v>96.96</v>
      </c>
      <c r="N19" s="31"/>
    </row>
    <row r="20" ht="24" customHeight="1" spans="1:14">
      <c r="A20" s="10" t="s">
        <v>29</v>
      </c>
      <c r="B20" s="11" t="s">
        <v>15</v>
      </c>
      <c r="C20" s="12" t="s">
        <v>16</v>
      </c>
      <c r="D20" s="13" t="s">
        <v>17</v>
      </c>
      <c r="E20" s="14" t="s">
        <v>18</v>
      </c>
      <c r="F20" s="15" t="s">
        <v>19</v>
      </c>
      <c r="G20" s="16" t="s">
        <v>20</v>
      </c>
      <c r="H20" s="17">
        <v>1440</v>
      </c>
      <c r="I20" s="17"/>
      <c r="J20" s="27">
        <f t="shared" ref="J20:J25" si="8">H20*1.01</f>
        <v>1454.4</v>
      </c>
      <c r="K20" s="28">
        <f t="shared" si="3"/>
        <v>1454.4</v>
      </c>
      <c r="L20" s="29">
        <v>0.12</v>
      </c>
      <c r="M20" s="30">
        <f t="shared" si="7"/>
        <v>174.528</v>
      </c>
      <c r="N20" s="31">
        <v>45929</v>
      </c>
    </row>
    <row r="21" ht="24" customHeight="1" spans="1:14">
      <c r="A21" s="10"/>
      <c r="B21" s="18"/>
      <c r="C21" s="12"/>
      <c r="D21" s="13"/>
      <c r="E21" s="19"/>
      <c r="F21" s="15"/>
      <c r="G21" s="16" t="s">
        <v>21</v>
      </c>
      <c r="H21" s="17">
        <v>4320</v>
      </c>
      <c r="I21" s="17"/>
      <c r="J21" s="27">
        <f t="shared" si="8"/>
        <v>4363.2</v>
      </c>
      <c r="K21" s="28">
        <f t="shared" si="3"/>
        <v>4363.2</v>
      </c>
      <c r="L21" s="29">
        <v>0.12</v>
      </c>
      <c r="M21" s="30">
        <f t="shared" si="7"/>
        <v>523.584</v>
      </c>
      <c r="N21" s="31"/>
    </row>
    <row r="22" ht="24" customHeight="1" spans="1:14">
      <c r="A22" s="10"/>
      <c r="B22" s="18"/>
      <c r="C22" s="12"/>
      <c r="D22" s="13"/>
      <c r="E22" s="19"/>
      <c r="F22" s="15"/>
      <c r="G22" s="16" t="s">
        <v>22</v>
      </c>
      <c r="H22" s="17">
        <v>10080</v>
      </c>
      <c r="I22" s="17"/>
      <c r="J22" s="27">
        <f t="shared" si="8"/>
        <v>10180.8</v>
      </c>
      <c r="K22" s="28">
        <f t="shared" si="3"/>
        <v>10180.8</v>
      </c>
      <c r="L22" s="29">
        <v>0.12</v>
      </c>
      <c r="M22" s="30">
        <f t="shared" si="7"/>
        <v>1221.696</v>
      </c>
      <c r="N22" s="31"/>
    </row>
    <row r="23" ht="24" customHeight="1" spans="1:14">
      <c r="A23" s="10"/>
      <c r="B23" s="18"/>
      <c r="C23" s="17"/>
      <c r="D23" s="13"/>
      <c r="E23" s="19"/>
      <c r="F23" s="15"/>
      <c r="G23" s="16" t="s">
        <v>23</v>
      </c>
      <c r="H23" s="17">
        <v>12960</v>
      </c>
      <c r="I23" s="17"/>
      <c r="J23" s="27">
        <f t="shared" si="8"/>
        <v>13089.6</v>
      </c>
      <c r="K23" s="28">
        <f t="shared" si="3"/>
        <v>13089.6</v>
      </c>
      <c r="L23" s="29">
        <v>0.12</v>
      </c>
      <c r="M23" s="30">
        <f t="shared" ref="M23:M25" si="9">J23*L23</f>
        <v>1570.752</v>
      </c>
      <c r="N23" s="31"/>
    </row>
    <row r="24" ht="24" customHeight="1" spans="1:14">
      <c r="A24" s="10"/>
      <c r="B24" s="18"/>
      <c r="C24" s="17"/>
      <c r="D24" s="13"/>
      <c r="E24" s="19"/>
      <c r="F24" s="15"/>
      <c r="G24" s="16" t="s">
        <v>24</v>
      </c>
      <c r="H24" s="17">
        <v>7200</v>
      </c>
      <c r="I24" s="17"/>
      <c r="J24" s="27">
        <f t="shared" si="8"/>
        <v>7272</v>
      </c>
      <c r="K24" s="28">
        <f t="shared" si="3"/>
        <v>7272</v>
      </c>
      <c r="L24" s="29">
        <v>0.12</v>
      </c>
      <c r="M24" s="30">
        <f t="shared" si="9"/>
        <v>872.64</v>
      </c>
      <c r="N24" s="31"/>
    </row>
    <row r="25" ht="24" customHeight="1" spans="1:14">
      <c r="A25" s="10"/>
      <c r="B25" s="20"/>
      <c r="C25" s="17"/>
      <c r="D25" s="13"/>
      <c r="E25" s="21"/>
      <c r="F25" s="15"/>
      <c r="G25" s="16" t="s">
        <v>25</v>
      </c>
      <c r="H25" s="17">
        <v>1440</v>
      </c>
      <c r="I25" s="17"/>
      <c r="J25" s="27">
        <f t="shared" si="8"/>
        <v>1454.4</v>
      </c>
      <c r="K25" s="28">
        <f t="shared" si="3"/>
        <v>1454.4</v>
      </c>
      <c r="L25" s="29">
        <v>0.12</v>
      </c>
      <c r="M25" s="30">
        <f t="shared" si="9"/>
        <v>174.528</v>
      </c>
      <c r="N25" s="31"/>
    </row>
    <row r="26" ht="97.5" customHeight="1" spans="1:14">
      <c r="A26" s="10" t="s">
        <v>14</v>
      </c>
      <c r="B26" s="10"/>
      <c r="C26" s="17" t="s">
        <v>30</v>
      </c>
      <c r="D26" s="10" t="s">
        <v>31</v>
      </c>
      <c r="E26" s="10"/>
      <c r="F26" s="15"/>
      <c r="G26" s="22" t="s">
        <v>32</v>
      </c>
      <c r="H26" s="17">
        <f>SUM(H2:H7)</f>
        <v>92160</v>
      </c>
      <c r="I26" s="17">
        <v>69379</v>
      </c>
      <c r="J26" s="27">
        <f>(H26-I26)*1.01</f>
        <v>23008.81</v>
      </c>
      <c r="K26" s="28">
        <f>J26</f>
        <v>23008.81</v>
      </c>
      <c r="L26" s="32">
        <v>0.076</v>
      </c>
      <c r="M26" s="33">
        <f t="shared" si="4"/>
        <v>1748.66956</v>
      </c>
      <c r="N26" s="31">
        <v>45929</v>
      </c>
    </row>
    <row r="27" ht="97.5" customHeight="1" spans="1:14">
      <c r="A27" s="10" t="s">
        <v>26</v>
      </c>
      <c r="B27" s="10"/>
      <c r="C27" s="17" t="s">
        <v>30</v>
      </c>
      <c r="D27" s="10" t="s">
        <v>31</v>
      </c>
      <c r="E27" s="10"/>
      <c r="F27" s="15"/>
      <c r="G27" s="22" t="s">
        <v>32</v>
      </c>
      <c r="H27" s="17">
        <v>96000</v>
      </c>
      <c r="I27" s="17">
        <v>2021</v>
      </c>
      <c r="J27" s="27">
        <f>(H27-I27)*1.01</f>
        <v>94918.79</v>
      </c>
      <c r="K27" s="28">
        <f>J27</f>
        <v>94918.79</v>
      </c>
      <c r="L27" s="32">
        <v>0.076</v>
      </c>
      <c r="M27" s="33">
        <f t="shared" ref="M27" si="10">J27*L27</f>
        <v>7213.82804</v>
      </c>
      <c r="N27" s="34">
        <v>45929</v>
      </c>
    </row>
    <row r="28" ht="95.25" customHeight="1" spans="1:14">
      <c r="A28" s="10" t="s">
        <v>29</v>
      </c>
      <c r="B28" s="10"/>
      <c r="C28" s="17" t="s">
        <v>30</v>
      </c>
      <c r="D28" s="10" t="s">
        <v>31</v>
      </c>
      <c r="E28" s="10"/>
      <c r="F28" s="15"/>
      <c r="G28" s="22" t="s">
        <v>32</v>
      </c>
      <c r="H28" s="17">
        <v>37440</v>
      </c>
      <c r="I28" s="17"/>
      <c r="J28" s="27">
        <f t="shared" ref="J27:J28" si="11">H28*1.01</f>
        <v>37814.4</v>
      </c>
      <c r="K28" s="28">
        <f t="shared" si="3"/>
        <v>37814.4</v>
      </c>
      <c r="L28" s="32">
        <v>0.076</v>
      </c>
      <c r="M28" s="33">
        <f t="shared" ref="M28" si="12">J28*L28</f>
        <v>2873.8944</v>
      </c>
      <c r="N28" s="34">
        <v>45929</v>
      </c>
    </row>
    <row r="29" spans="11:13">
      <c r="K29" s="2">
        <f>SUM(K2:K28)</f>
        <v>312198</v>
      </c>
      <c r="M29" s="4">
        <f>SUM(M2:M28)</f>
        <v>39179.112</v>
      </c>
    </row>
  </sheetData>
  <autoFilter xmlns:etc="http://www.wps.cn/officeDocument/2017/etCustomData" ref="A1:N29" etc:filterBottomFollowUsedRange="0">
    <extLst/>
  </autoFilter>
  <mergeCells count="28">
    <mergeCell ref="A2:A7"/>
    <mergeCell ref="A8:A13"/>
    <mergeCell ref="A14:A19"/>
    <mergeCell ref="A20:A25"/>
    <mergeCell ref="B2:B7"/>
    <mergeCell ref="B8:B13"/>
    <mergeCell ref="B14:B19"/>
    <mergeCell ref="B20:B25"/>
    <mergeCell ref="C2:C7"/>
    <mergeCell ref="C8:C13"/>
    <mergeCell ref="C14:C19"/>
    <mergeCell ref="C20:C25"/>
    <mergeCell ref="D2:D7"/>
    <mergeCell ref="D8:D13"/>
    <mergeCell ref="D14:D19"/>
    <mergeCell ref="D20:D25"/>
    <mergeCell ref="E2:E7"/>
    <mergeCell ref="E8:E13"/>
    <mergeCell ref="E14:E19"/>
    <mergeCell ref="E20:E25"/>
    <mergeCell ref="F2:F7"/>
    <mergeCell ref="F8:F13"/>
    <mergeCell ref="F14:F19"/>
    <mergeCell ref="F20:F25"/>
    <mergeCell ref="N2:N7"/>
    <mergeCell ref="N8:N13"/>
    <mergeCell ref="N14:N19"/>
    <mergeCell ref="N20:N25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2025-09-20T03:29:22Z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E67A011AFAEE4B27B2A12C7842C3300B_12</vt:lpwstr>
  </property>
  <property fmtid="{D5CDD505-2E9C-101B-9397-08002B2CF9AE}" pid="3" name="KSOProductBuildVer">
    <vt:lpwstr>2052-12.1.0.22529</vt:lpwstr>
  </property>
</Properties>
</file>