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 firstSheet="2" activeTab="2"/>
  </bookViews>
  <sheets>
    <sheet name="国内-RMB" sheetId="19" state="hidden" r:id="rId1"/>
    <sheet name="国外-美金" sheetId="20" state="hidden" r:id="rId2"/>
    <sheet name="国内-人民币" sheetId="22" r:id="rId3"/>
  </sheets>
  <definedNames>
    <definedName name="_xlnm._FilterDatabase" localSheetId="1" hidden="1">'国外-美金'!$A$1:$I$7</definedName>
    <definedName name="_xlnm._FilterDatabase" localSheetId="2" hidden="1">'国内-人民币'!$A$1:$I$16</definedName>
    <definedName name="_xlnm.Print_Area" localSheetId="0">'国内-RMB'!$A$1:$M$2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<sst xmlns="http://schemas.openxmlformats.org/spreadsheetml/2006/main" count="120" uniqueCount="58">
  <si>
    <r>
      <rPr>
        <b/>
        <sz val="16"/>
        <color theme="1"/>
        <rFont val="宋体"/>
        <charset val="134"/>
      </rPr>
      <t>迪尚</t>
    </r>
    <r>
      <rPr>
        <b/>
        <sz val="16"/>
        <color theme="1"/>
        <rFont val="Arial"/>
        <charset val="134"/>
      </rPr>
      <t>2024</t>
    </r>
    <r>
      <rPr>
        <b/>
        <sz val="16"/>
        <color theme="1"/>
        <rFont val="宋体"/>
        <charset val="134"/>
      </rPr>
      <t>对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宋体"/>
        <charset val="134"/>
      </rPr>
      <t>账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宋体"/>
        <charset val="134"/>
      </rPr>
      <t>单</t>
    </r>
    <r>
      <rPr>
        <b/>
        <sz val="16"/>
        <color theme="1"/>
        <rFont val="Arial"/>
        <charset val="134"/>
      </rPr>
      <t>-Recall</t>
    </r>
  </si>
  <si>
    <r>
      <rPr>
        <sz val="10"/>
        <rFont val="宋体"/>
        <charset val="134"/>
      </rPr>
      <t>下单时间</t>
    </r>
  </si>
  <si>
    <r>
      <rPr>
        <sz val="10"/>
        <rFont val="宋体"/>
        <charset val="134"/>
      </rPr>
      <t>客户联系人</t>
    </r>
  </si>
  <si>
    <r>
      <rPr>
        <sz val="10"/>
        <rFont val="Arial"/>
        <charset val="134"/>
      </rPr>
      <t>PO</t>
    </r>
    <r>
      <rPr>
        <sz val="10"/>
        <rFont val="宋体"/>
        <charset val="134"/>
      </rPr>
      <t>号</t>
    </r>
  </si>
  <si>
    <t>睿颢合同号</t>
  </si>
  <si>
    <r>
      <rPr>
        <sz val="10"/>
        <rFont val="宋体"/>
        <charset val="134"/>
      </rPr>
      <t>款号</t>
    </r>
  </si>
  <si>
    <r>
      <rPr>
        <sz val="10"/>
        <rFont val="宋体"/>
        <charset val="134"/>
      </rPr>
      <t>品名</t>
    </r>
  </si>
  <si>
    <r>
      <rPr>
        <sz val="10"/>
        <rFont val="宋体"/>
        <charset val="134"/>
      </rPr>
      <t>数量</t>
    </r>
    <r>
      <rPr>
        <sz val="10"/>
        <rFont val="Arial"/>
        <charset val="134"/>
      </rPr>
      <t>(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</si>
  <si>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单价</t>
    </r>
  </si>
  <si>
    <r>
      <rPr>
        <sz val="10"/>
        <rFont val="宋体"/>
        <charset val="134"/>
      </rPr>
      <t>金额</t>
    </r>
    <r>
      <rPr>
        <sz val="10"/>
        <rFont val="Arial"/>
        <charset val="134"/>
      </rPr>
      <t>(RMB)</t>
    </r>
  </si>
  <si>
    <t>Lisa</t>
  </si>
  <si>
    <t>RDSBSK045</t>
  </si>
  <si>
    <t>RFID扫码枪</t>
  </si>
  <si>
    <t>发  票  通  知  单</t>
  </si>
  <si>
    <r>
      <rPr>
        <sz val="11"/>
        <color theme="1"/>
        <rFont val="宋体"/>
        <charset val="134"/>
      </rPr>
      <t>编号</t>
    </r>
    <r>
      <rPr>
        <sz val="11"/>
        <color theme="1"/>
        <rFont val="Calibri"/>
        <charset val="134"/>
      </rPr>
      <t>                         </t>
    </r>
    <r>
      <rPr>
        <sz val="11"/>
        <color theme="1"/>
        <rFont val="宋体"/>
        <charset val="134"/>
      </rPr>
      <t>（发票张数）</t>
    </r>
    <r>
      <rPr>
        <sz val="11"/>
        <color theme="1"/>
        <rFont val="Calibri"/>
        <charset val="134"/>
      </rPr>
      <t>      </t>
    </r>
  </si>
  <si>
    <t>申请日期</t>
  </si>
  <si>
    <t>客户</t>
  </si>
  <si>
    <r>
      <rPr>
        <sz val="11"/>
        <color theme="1"/>
        <rFont val="宋体"/>
        <charset val="134"/>
      </rPr>
      <t>开票抬头</t>
    </r>
    <r>
      <rPr>
        <sz val="11"/>
        <color theme="1"/>
        <rFont val="Calibri"/>
        <charset val="134"/>
      </rPr>
      <t>                                        </t>
    </r>
    <r>
      <rPr>
        <sz val="11"/>
        <color theme="1"/>
        <rFont val="宋体"/>
        <charset val="134"/>
      </rPr>
      <t>（请填写全名）</t>
    </r>
  </si>
  <si>
    <r>
      <rPr>
        <sz val="11"/>
        <color theme="1"/>
        <rFont val="宋体"/>
        <charset val="134"/>
      </rPr>
      <t>货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物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或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应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税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劳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务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名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称</t>
    </r>
    <r>
      <rPr>
        <sz val="11"/>
        <color theme="1"/>
        <rFont val="Calibri"/>
        <charset val="134"/>
      </rPr>
      <t>                                      </t>
    </r>
    <r>
      <rPr>
        <sz val="11"/>
        <color theme="1"/>
        <rFont val="宋体"/>
        <charset val="134"/>
      </rPr>
      <t>（比如吊粒，吊牌等，大致写一下就可以）</t>
    </r>
  </si>
  <si>
    <r>
      <rPr>
        <sz val="11"/>
        <color theme="1"/>
        <rFont val="宋体"/>
        <charset val="134"/>
      </rPr>
      <t>规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格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型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号</t>
    </r>
    <r>
      <rPr>
        <sz val="11"/>
        <color theme="1"/>
        <rFont val="Calibri"/>
        <charset val="134"/>
      </rPr>
      <t>                                      </t>
    </r>
    <r>
      <rPr>
        <sz val="11"/>
        <color theme="1"/>
        <rFont val="宋体"/>
        <charset val="134"/>
      </rPr>
      <t>（如果不需要注明的请写</t>
    </r>
    <r>
      <rPr>
        <sz val="11"/>
        <color theme="1"/>
        <rFont val="Calibri"/>
        <charset val="134"/>
      </rPr>
      <t>“</t>
    </r>
    <r>
      <rPr>
        <sz val="11"/>
        <color theme="1"/>
        <rFont val="宋体"/>
        <charset val="134"/>
      </rPr>
      <t>无</t>
    </r>
    <r>
      <rPr>
        <sz val="11"/>
        <color theme="1"/>
        <rFont val="Calibri"/>
        <charset val="134"/>
      </rPr>
      <t>”</t>
    </r>
    <r>
      <rPr>
        <sz val="11"/>
        <color theme="1"/>
        <rFont val="宋体"/>
        <charset val="134"/>
      </rPr>
      <t>）</t>
    </r>
  </si>
  <si>
    <t>单位</t>
  </si>
  <si>
    <r>
      <rPr>
        <sz val="11"/>
        <color theme="1"/>
        <rFont val="宋体"/>
        <charset val="134"/>
      </rPr>
      <t>数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量</t>
    </r>
  </si>
  <si>
    <r>
      <rPr>
        <sz val="11"/>
        <color theme="1"/>
        <rFont val="宋体"/>
        <charset val="134"/>
      </rPr>
      <t>金额</t>
    </r>
    <r>
      <rPr>
        <sz val="11"/>
        <color theme="1"/>
        <rFont val="Calibri"/>
        <charset val="134"/>
      </rPr>
      <t>                                 </t>
    </r>
    <r>
      <rPr>
        <sz val="11"/>
        <color theme="1"/>
        <rFont val="宋体"/>
        <charset val="134"/>
      </rPr>
      <t>（一张发票的总金额）</t>
    </r>
  </si>
  <si>
    <t>备注</t>
  </si>
  <si>
    <t>迪尚</t>
  </si>
  <si>
    <t>山东迪尚轻纺科技产业有限公司</t>
  </si>
  <si>
    <t>纺织产品*主标</t>
  </si>
  <si>
    <t>100%涤纶</t>
  </si>
  <si>
    <t>个</t>
  </si>
  <si>
    <t>MOZ310124BERS03Y-Z</t>
  </si>
  <si>
    <t>纺织产品*洗标</t>
  </si>
  <si>
    <t>纸制品*吊牌</t>
  </si>
  <si>
    <t>纸质</t>
  </si>
  <si>
    <r>
      <rPr>
        <b/>
        <sz val="16"/>
        <color theme="1"/>
        <rFont val="宋体"/>
        <charset val="134"/>
      </rPr>
      <t>迪尚</t>
    </r>
    <r>
      <rPr>
        <b/>
        <sz val="16"/>
        <color theme="1"/>
        <rFont val="Arial"/>
        <charset val="134"/>
      </rPr>
      <t>2025</t>
    </r>
    <r>
      <rPr>
        <b/>
        <sz val="16"/>
        <color theme="1"/>
        <rFont val="宋体"/>
        <charset val="134"/>
      </rPr>
      <t>对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宋体"/>
        <charset val="134"/>
      </rPr>
      <t>账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宋体"/>
        <charset val="134"/>
      </rPr>
      <t>单</t>
    </r>
    <r>
      <rPr>
        <b/>
        <sz val="16"/>
        <color theme="1"/>
        <rFont val="Arial"/>
        <charset val="134"/>
      </rPr>
      <t>-Recall</t>
    </r>
  </si>
  <si>
    <r>
      <rPr>
        <sz val="10"/>
        <rFont val="宋体"/>
        <charset val="134"/>
      </rPr>
      <t>金额</t>
    </r>
    <r>
      <rPr>
        <sz val="10"/>
        <rFont val="Arial"/>
        <charset val="134"/>
      </rPr>
      <t>(USD)</t>
    </r>
  </si>
  <si>
    <t>RBSKDS004</t>
  </si>
  <si>
    <t>PUESTO PAN 0407-758-800
Cambodia  男下装 加单5</t>
  </si>
  <si>
    <t>白色吊牌HPBCGEN001-60*95mm</t>
  </si>
  <si>
    <t>RBSKDS007</t>
  </si>
  <si>
    <t>PUESTO PAN 0407-758-800
Cambodia  男下装 加单6</t>
  </si>
  <si>
    <t>转成人民币抵扣</t>
  </si>
  <si>
    <t>按照7.23汇率计算</t>
  </si>
  <si>
    <t>还剩3036.63，留作下次抵扣</t>
  </si>
  <si>
    <t>76405
76290
76518
76634
76635</t>
  </si>
  <si>
    <t>RBSKDS005</t>
  </si>
  <si>
    <t>RULIO 6769-758-742/800
CAMBODIA 男上装</t>
  </si>
  <si>
    <t>WLBCRFI005 RFID白织标-51*51mm</t>
  </si>
  <si>
    <t>WLBCRFI005 RFID白织标-51*51mm-免费损耗1%</t>
  </si>
  <si>
    <t>WLBCRFI005 RFID白织标-51*51mm-免费大货样</t>
  </si>
  <si>
    <t>WLBCRFI005 RFID白织标-51*51mm-新增</t>
  </si>
  <si>
    <t>WLBCRFI005 RFID白织标-51*51mm（+4%）</t>
  </si>
  <si>
    <t>白色吊牌HPBCRFI001-60*95mm-RFID LOGO</t>
  </si>
  <si>
    <t>黑色吊绳 MRBCGEN004-320*1.5mm</t>
  </si>
  <si>
    <t>价格贴：红 BKSKR24002 蓝 BKSKR24001</t>
  </si>
  <si>
    <t>白色缎带洗标CLBCGEN003*4页-60*25mm（加页码）</t>
  </si>
  <si>
    <t>千克</t>
  </si>
  <si>
    <t>纺织产品*吊绳</t>
  </si>
  <si>
    <t>100%棉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</si>
</sst>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\¥#,##0.00_);[Red]\(\¥#,##0.00\)"/>
    <numFmt numFmtId="179" formatCode="0.00_ 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Arial"/>
      <charset val="134"/>
    </font>
    <font>
      <sz val="16"/>
      <color theme="1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Calibri"/>
      <charset val="134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sz val="9"/>
      <color rgb="FF000000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Arial"/>
      <charset val="0"/>
    </font>
    <font>
      <sz val="8"/>
      <color rgb="FF00000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7" borderId="16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8" borderId="17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horizontal="center" vertical="center"/>
    </xf>
    <xf numFmtId="0" fontId="33" fillId="0" borderId="0">
      <alignment horizontal="center" vertical="center"/>
    </xf>
    <xf numFmtId="0" fontId="33" fillId="0" borderId="0">
      <alignment horizontal="center" vertical="center"/>
    </xf>
    <xf numFmtId="0" fontId="34" fillId="0" borderId="0">
      <alignment vertical="center"/>
    </xf>
    <xf numFmtId="0" fontId="0" fillId="0" borderId="0">
      <alignment vertical="center"/>
    </xf>
    <xf numFmtId="0" fontId="33" fillId="0" borderId="0">
      <alignment horizontal="center" vertical="center"/>
    </xf>
  </cellStyleXfs>
  <cellXfs count="6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58" fontId="10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58" fontId="10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58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>
      <alignment vertical="center"/>
    </xf>
    <xf numFmtId="0" fontId="11" fillId="3" borderId="6" xfId="0" applyFont="1" applyFill="1" applyBorder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8" fontId="10" fillId="2" borderId="9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8" fontId="10" fillId="2" borderId="10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8" fontId="10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8" fontId="10" fillId="3" borderId="8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7" fillId="4" borderId="0" xfId="0" applyFont="1" applyFill="1" applyAlignment="1">
      <alignment vertical="center"/>
    </xf>
    <xf numFmtId="179" fontId="6" fillId="0" borderId="0" xfId="0" applyNumberFormat="1" applyFont="1" applyFill="1" applyAlignment="1">
      <alignment horizontal="center" vertical="center"/>
    </xf>
    <xf numFmtId="0" fontId="0" fillId="4" borderId="0" xfId="0" applyFill="1">
      <alignment vertical="center"/>
    </xf>
    <xf numFmtId="0" fontId="0" fillId="0" borderId="8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58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>
      <alignment vertical="center"/>
    </xf>
    <xf numFmtId="178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8" fontId="10" fillId="0" borderId="1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0" xfId="49"/>
    <cellStyle name="S1" xfId="50"/>
    <cellStyle name="S2" xfId="51"/>
    <cellStyle name="常规 2" xfId="52"/>
    <cellStyle name="常规 3" xfId="53"/>
    <cellStyle name="S3" xfId="54"/>
  </cellStyles>
  <tableStyles count="0" defaultTableStyle="TableStyleMedium9" defaultPivotStyle="PivotStyleLight16"/>
  <colors>
    <mruColors>
      <color rgb="00FF0000"/>
      <color rgb="00D9D9D9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zoomScaleSheetLayoutView="70" workbookViewId="0">
      <selection activeCell="E7" sqref="E7"/>
    </sheetView>
  </sheetViews>
  <sheetFormatPr defaultColWidth="8.72727272727273" defaultRowHeight="14"/>
  <cols>
    <col min="1" max="1" width="16" style="2" customWidth="1"/>
    <col min="2" max="2" width="13" style="2" customWidth="1"/>
    <col min="3" max="3" width="9.09090909090909" style="2" customWidth="1"/>
    <col min="4" max="4" width="16.8818181818182" style="2" customWidth="1"/>
    <col min="5" max="5" width="24.8181818181818" style="2" customWidth="1"/>
    <col min="6" max="6" width="42.0909090909091" style="2" customWidth="1"/>
    <col min="7" max="7" width="12.9090909090909" style="2" customWidth="1"/>
    <col min="8" max="8" width="11.5454545454545" style="2" customWidth="1"/>
    <col min="9" max="9" width="12.9090909090909" style="2" customWidth="1"/>
    <col min="10" max="10" width="47.4545454545455" style="2" customWidth="1"/>
    <col min="11" max="12" width="15.5818181818182" style="2" customWidth="1"/>
    <col min="13" max="16384" width="8.72727272727273" style="2"/>
  </cols>
  <sheetData>
    <row r="1" ht="21" customHeight="1" spans="1:9">
      <c r="A1" s="3" t="s">
        <v>0</v>
      </c>
      <c r="B1" s="4"/>
      <c r="C1" s="4"/>
      <c r="D1" s="5"/>
      <c r="E1" s="4"/>
      <c r="F1" s="4"/>
      <c r="G1" s="4"/>
      <c r="H1" s="4"/>
      <c r="I1" s="4"/>
    </row>
    <row r="2" ht="13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58" t="s">
        <v>9</v>
      </c>
    </row>
    <row r="3" spans="1:9">
      <c r="A3" s="11">
        <v>45622</v>
      </c>
      <c r="B3" s="12" t="s">
        <v>10</v>
      </c>
      <c r="C3" s="51"/>
      <c r="D3" s="14" t="s">
        <v>11</v>
      </c>
      <c r="E3" s="13" t="s">
        <v>12</v>
      </c>
      <c r="F3" s="13" t="s">
        <v>12</v>
      </c>
      <c r="G3" s="52">
        <v>1</v>
      </c>
      <c r="H3" s="52">
        <v>4000</v>
      </c>
      <c r="I3" s="59">
        <f>G3*H3</f>
        <v>4000</v>
      </c>
    </row>
    <row r="8" ht="28.5" spans="1:10">
      <c r="A8" s="53" t="s">
        <v>13</v>
      </c>
      <c r="B8" s="53"/>
      <c r="C8" s="53"/>
      <c r="D8" s="53"/>
      <c r="E8" s="53"/>
      <c r="F8" s="53"/>
      <c r="G8" s="53"/>
      <c r="H8" s="53"/>
      <c r="I8" s="53"/>
      <c r="J8" s="53"/>
    </row>
    <row r="9" ht="57" spans="1:10">
      <c r="A9" s="54" t="s">
        <v>14</v>
      </c>
      <c r="B9" s="54" t="s">
        <v>15</v>
      </c>
      <c r="C9" s="54" t="s">
        <v>16</v>
      </c>
      <c r="D9" s="54" t="s">
        <v>17</v>
      </c>
      <c r="E9" s="54" t="s">
        <v>18</v>
      </c>
      <c r="F9" s="54" t="s">
        <v>19</v>
      </c>
      <c r="G9" s="54" t="s">
        <v>20</v>
      </c>
      <c r="H9" s="54" t="s">
        <v>21</v>
      </c>
      <c r="I9" s="54" t="s">
        <v>22</v>
      </c>
      <c r="J9" s="54" t="s">
        <v>23</v>
      </c>
    </row>
    <row r="10" ht="14.5" spans="1:10">
      <c r="A10" s="55">
        <v>1</v>
      </c>
      <c r="B10" s="56">
        <v>45650</v>
      </c>
      <c r="C10" s="54" t="s">
        <v>24</v>
      </c>
      <c r="D10" s="54" t="s">
        <v>25</v>
      </c>
      <c r="E10" s="57" t="s">
        <v>26</v>
      </c>
      <c r="F10" s="54" t="s">
        <v>27</v>
      </c>
      <c r="G10" s="54" t="s">
        <v>28</v>
      </c>
      <c r="H10" s="54">
        <v>4000</v>
      </c>
      <c r="I10" s="60">
        <v>1280</v>
      </c>
      <c r="J10" s="61" t="s">
        <v>29</v>
      </c>
    </row>
    <row r="11" ht="14.5" spans="1:10">
      <c r="A11" s="55"/>
      <c r="B11" s="56"/>
      <c r="C11" s="54"/>
      <c r="D11" s="54"/>
      <c r="E11" s="57" t="s">
        <v>30</v>
      </c>
      <c r="F11" s="54" t="s">
        <v>27</v>
      </c>
      <c r="G11" s="54" t="s">
        <v>28</v>
      </c>
      <c r="H11" s="12">
        <v>40000</v>
      </c>
      <c r="I11" s="60">
        <v>1680</v>
      </c>
      <c r="J11" s="62"/>
    </row>
    <row r="12" ht="14.5" spans="1:10">
      <c r="A12" s="55"/>
      <c r="B12" s="56"/>
      <c r="C12" s="54"/>
      <c r="D12" s="54"/>
      <c r="E12" s="57" t="s">
        <v>31</v>
      </c>
      <c r="F12" s="54" t="s">
        <v>32</v>
      </c>
      <c r="G12" s="54" t="s">
        <v>28</v>
      </c>
      <c r="H12" s="12">
        <v>4000</v>
      </c>
      <c r="I12" s="60">
        <v>1040</v>
      </c>
      <c r="J12" s="63"/>
    </row>
  </sheetData>
  <mergeCells count="7">
    <mergeCell ref="A1:I1"/>
    <mergeCell ref="A8:J8"/>
    <mergeCell ref="A10:A12"/>
    <mergeCell ref="B10:B12"/>
    <mergeCell ref="C10:C12"/>
    <mergeCell ref="D10:D12"/>
    <mergeCell ref="J10:J12"/>
  </mergeCells>
  <pageMargins left="0.751388888888889" right="0.751388888888889" top="1" bottom="1" header="0.5" footer="0.5"/>
  <pageSetup paperSize="9" scale="7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zoomScale="85" zoomScaleNormal="85" workbookViewId="0">
      <selection activeCell="H12" sqref="H12"/>
    </sheetView>
  </sheetViews>
  <sheetFormatPr defaultColWidth="24.7272727272727" defaultRowHeight="27" customHeight="1"/>
  <cols>
    <col min="1" max="1" width="16.5727272727273" style="2" customWidth="1"/>
    <col min="2" max="2" width="15.5" style="2" customWidth="1"/>
    <col min="3" max="3" width="24.7272727272727" style="2" customWidth="1"/>
    <col min="4" max="4" width="18.2818181818182" style="2" customWidth="1"/>
    <col min="5" max="5" width="36.3636363636364" style="2" customWidth="1"/>
    <col min="6" max="6" width="46.3090909090909" style="2" customWidth="1"/>
    <col min="7" max="7" width="15.9363636363636" style="1" customWidth="1"/>
    <col min="8" max="8" width="16.3545454545455" style="2" customWidth="1"/>
    <col min="9" max="9" width="16.6727272727273" style="2" customWidth="1"/>
    <col min="10" max="10" width="39.2181818181818" style="2" customWidth="1"/>
    <col min="11" max="16384" width="24.7272727272727" style="2" customWidth="1"/>
  </cols>
  <sheetData>
    <row r="1" ht="44" customHeight="1" spans="1:9">
      <c r="A1" s="3" t="s">
        <v>33</v>
      </c>
      <c r="B1" s="4"/>
      <c r="C1" s="4"/>
      <c r="D1" s="5"/>
      <c r="E1" s="4"/>
      <c r="F1" s="4"/>
      <c r="G1" s="4"/>
      <c r="H1" s="4"/>
      <c r="I1" s="4"/>
    </row>
    <row r="2" ht="51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39" t="s">
        <v>34</v>
      </c>
    </row>
    <row r="3" customHeight="1" spans="1:9">
      <c r="A3" s="11">
        <v>45710</v>
      </c>
      <c r="B3" s="12" t="s">
        <v>10</v>
      </c>
      <c r="C3" s="12">
        <v>15269</v>
      </c>
      <c r="D3" s="14" t="s">
        <v>35</v>
      </c>
      <c r="E3" s="13" t="s">
        <v>36</v>
      </c>
      <c r="F3" s="12" t="s">
        <v>37</v>
      </c>
      <c r="G3" s="12">
        <f>135+342+797+550+296</f>
        <v>2120</v>
      </c>
      <c r="H3" s="12">
        <v>0.04</v>
      </c>
      <c r="I3" s="12">
        <f>G3*H3</f>
        <v>84.8</v>
      </c>
    </row>
    <row r="4" customHeight="1" spans="1:9">
      <c r="A4" s="11">
        <v>45719</v>
      </c>
      <c r="B4" s="12" t="s">
        <v>10</v>
      </c>
      <c r="C4" s="12">
        <v>15269</v>
      </c>
      <c r="D4" s="14" t="s">
        <v>38</v>
      </c>
      <c r="E4" s="13" t="s">
        <v>39</v>
      </c>
      <c r="F4" s="12" t="s">
        <v>37</v>
      </c>
      <c r="G4" s="12">
        <v>57</v>
      </c>
      <c r="H4" s="12">
        <v>0.04</v>
      </c>
      <c r="I4" s="12">
        <f>G4*H4</f>
        <v>2.28</v>
      </c>
    </row>
    <row r="5" customHeight="1" spans="1:9">
      <c r="A5" s="11"/>
      <c r="B5" s="12"/>
      <c r="C5" s="12"/>
      <c r="D5" s="14"/>
      <c r="E5" s="13"/>
      <c r="F5" s="12" t="s">
        <v>37</v>
      </c>
      <c r="G5" s="12">
        <v>380</v>
      </c>
      <c r="H5" s="12">
        <v>0.04</v>
      </c>
      <c r="I5" s="12">
        <f>G5*H5</f>
        <v>15.2</v>
      </c>
    </row>
    <row r="6" customHeight="1" spans="9:9">
      <c r="I6" s="1">
        <f>SUM(I3:I5)</f>
        <v>102.28</v>
      </c>
    </row>
    <row r="7" customHeight="1" spans="8:10">
      <c r="H7" s="47" t="s">
        <v>40</v>
      </c>
      <c r="I7" s="49">
        <f>I6*7.23</f>
        <v>739.4844</v>
      </c>
      <c r="J7" s="47" t="s">
        <v>41</v>
      </c>
    </row>
    <row r="9" customHeight="1" spans="8:9">
      <c r="H9" s="48" t="s">
        <v>42</v>
      </c>
      <c r="I9" s="50"/>
    </row>
  </sheetData>
  <autoFilter xmlns:etc="http://www.wps.cn/officeDocument/2017/etCustomData" ref="A1:I7" etc:filterBottomFollowUsedRange="0">
    <extLst/>
  </autoFilter>
  <mergeCells count="6">
    <mergeCell ref="A1:I1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zoomScale="85" zoomScaleNormal="85" topLeftCell="A7" workbookViewId="0">
      <selection activeCell="E30" sqref="E30"/>
    </sheetView>
  </sheetViews>
  <sheetFormatPr defaultColWidth="24.7272727272727" defaultRowHeight="27" customHeight="1"/>
  <cols>
    <col min="1" max="1" width="16.5727272727273" style="1" customWidth="1"/>
    <col min="2" max="2" width="15.5" style="1" customWidth="1"/>
    <col min="3" max="3" width="24.7272727272727" style="1" customWidth="1"/>
    <col min="4" max="4" width="18.2818181818182" style="1" customWidth="1"/>
    <col min="5" max="5" width="36.3636363636364" style="1" customWidth="1"/>
    <col min="6" max="6" width="46.3090909090909" style="1" customWidth="1"/>
    <col min="7" max="7" width="15.9363636363636" style="1" customWidth="1"/>
    <col min="8" max="8" width="16.3545454545455" style="1" customWidth="1"/>
    <col min="9" max="9" width="16.6727272727273" style="1" customWidth="1"/>
    <col min="10" max="10" width="23" style="2" customWidth="1"/>
    <col min="11" max="16384" width="24.7272727272727" style="2" customWidth="1"/>
  </cols>
  <sheetData>
    <row r="1" ht="44" customHeight="1" spans="1:9">
      <c r="A1" s="3" t="s">
        <v>33</v>
      </c>
      <c r="B1" s="4"/>
      <c r="C1" s="4"/>
      <c r="D1" s="5"/>
      <c r="E1" s="4"/>
      <c r="F1" s="4"/>
      <c r="G1" s="4"/>
      <c r="H1" s="4"/>
      <c r="I1" s="4"/>
    </row>
    <row r="2" ht="51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39" t="s">
        <v>34</v>
      </c>
    </row>
    <row r="3" customHeight="1" spans="1:9">
      <c r="A3" s="11">
        <v>45715</v>
      </c>
      <c r="B3" s="12" t="s">
        <v>10</v>
      </c>
      <c r="C3" s="13" t="s">
        <v>43</v>
      </c>
      <c r="D3" s="14" t="s">
        <v>44</v>
      </c>
      <c r="E3" s="13" t="s">
        <v>45</v>
      </c>
      <c r="F3" s="15" t="s">
        <v>46</v>
      </c>
      <c r="G3" s="16">
        <f>13+13+4000+4000</f>
        <v>8026</v>
      </c>
      <c r="H3" s="16">
        <v>1.02</v>
      </c>
      <c r="I3" s="16">
        <f t="shared" ref="I3:I9" si="0">G3*H3</f>
        <v>8186.52</v>
      </c>
    </row>
    <row r="4" customHeight="1" spans="1:9">
      <c r="A4" s="11"/>
      <c r="B4" s="12"/>
      <c r="C4" s="12"/>
      <c r="D4" s="14"/>
      <c r="E4" s="13"/>
      <c r="F4" s="15" t="s">
        <v>47</v>
      </c>
      <c r="G4" s="16">
        <v>80</v>
      </c>
      <c r="H4" s="16">
        <v>0</v>
      </c>
      <c r="I4" s="16">
        <f t="shared" si="0"/>
        <v>0</v>
      </c>
    </row>
    <row r="5" customHeight="1" spans="1:9">
      <c r="A5" s="11"/>
      <c r="B5" s="12"/>
      <c r="C5" s="12"/>
      <c r="D5" s="14"/>
      <c r="E5" s="13"/>
      <c r="F5" s="17" t="s">
        <v>46</v>
      </c>
      <c r="G5" s="18">
        <f>3500*4</f>
        <v>14000</v>
      </c>
      <c r="H5" s="18">
        <v>1.02</v>
      </c>
      <c r="I5" s="18">
        <f t="shared" si="0"/>
        <v>14280</v>
      </c>
    </row>
    <row r="6" customHeight="1" spans="1:9">
      <c r="A6" s="11"/>
      <c r="B6" s="12"/>
      <c r="C6" s="12"/>
      <c r="D6" s="14"/>
      <c r="E6" s="13"/>
      <c r="F6" s="17" t="s">
        <v>47</v>
      </c>
      <c r="G6" s="18">
        <v>140</v>
      </c>
      <c r="H6" s="18">
        <v>0</v>
      </c>
      <c r="I6" s="18">
        <f t="shared" si="0"/>
        <v>0</v>
      </c>
    </row>
    <row r="7" customHeight="1" spans="1:9">
      <c r="A7" s="11"/>
      <c r="B7" s="12"/>
      <c r="C7" s="12"/>
      <c r="D7" s="14"/>
      <c r="E7" s="13"/>
      <c r="F7" s="19" t="s">
        <v>48</v>
      </c>
      <c r="G7" s="18">
        <f>5*4*2</f>
        <v>40</v>
      </c>
      <c r="H7" s="18">
        <v>0</v>
      </c>
      <c r="I7" s="18">
        <f t="shared" si="0"/>
        <v>0</v>
      </c>
    </row>
    <row r="8" customHeight="1" spans="1:9">
      <c r="A8" s="11"/>
      <c r="B8" s="12"/>
      <c r="C8" s="12"/>
      <c r="D8" s="14"/>
      <c r="E8" s="13"/>
      <c r="F8" s="18" t="s">
        <v>49</v>
      </c>
      <c r="G8" s="18">
        <v>881</v>
      </c>
      <c r="H8" s="18">
        <v>1.02</v>
      </c>
      <c r="I8" s="18">
        <f t="shared" si="0"/>
        <v>898.62</v>
      </c>
    </row>
    <row r="9" customHeight="1" spans="1:9">
      <c r="A9" s="11"/>
      <c r="B9" s="12"/>
      <c r="C9" s="12"/>
      <c r="D9" s="14"/>
      <c r="E9" s="13"/>
      <c r="F9" s="18" t="s">
        <v>50</v>
      </c>
      <c r="G9" s="18">
        <f>3000*1.04</f>
        <v>3120</v>
      </c>
      <c r="H9" s="18">
        <v>1.02</v>
      </c>
      <c r="I9" s="18">
        <f t="shared" si="0"/>
        <v>3182.4</v>
      </c>
    </row>
    <row r="10" customHeight="1" spans="1:9">
      <c r="A10" s="11"/>
      <c r="B10" s="12"/>
      <c r="C10" s="12"/>
      <c r="D10" s="14"/>
      <c r="E10" s="13"/>
      <c r="F10" s="17" t="s">
        <v>47</v>
      </c>
      <c r="G10" s="18">
        <f>3000*0.01</f>
        <v>30</v>
      </c>
      <c r="H10" s="18">
        <v>0</v>
      </c>
      <c r="I10" s="18">
        <v>0</v>
      </c>
    </row>
    <row r="11" customHeight="1" spans="1:9">
      <c r="A11" s="11"/>
      <c r="B11" s="12"/>
      <c r="C11" s="12"/>
      <c r="D11" s="14"/>
      <c r="E11" s="13"/>
      <c r="F11" s="17" t="s">
        <v>51</v>
      </c>
      <c r="G11" s="17">
        <v>8026</v>
      </c>
      <c r="H11" s="18">
        <v>0.25</v>
      </c>
      <c r="I11" s="18">
        <f t="shared" ref="I11:I16" si="1">G11*H11</f>
        <v>2006.5</v>
      </c>
    </row>
    <row r="12" customHeight="1" spans="1:9">
      <c r="A12" s="11"/>
      <c r="B12" s="12"/>
      <c r="C12" s="12"/>
      <c r="D12" s="14"/>
      <c r="E12" s="13"/>
      <c r="F12" s="18" t="s">
        <v>52</v>
      </c>
      <c r="G12" s="17">
        <f>13*2+4000*2+3500*4+1500*2</f>
        <v>25026</v>
      </c>
      <c r="H12" s="18">
        <v>0.11</v>
      </c>
      <c r="I12" s="18">
        <f t="shared" si="1"/>
        <v>2752.86</v>
      </c>
    </row>
    <row r="13" customHeight="1" spans="1:9">
      <c r="A13" s="11"/>
      <c r="B13" s="12"/>
      <c r="C13" s="12"/>
      <c r="D13" s="14"/>
      <c r="E13" s="13"/>
      <c r="F13" s="17" t="s">
        <v>53</v>
      </c>
      <c r="G13" s="17">
        <v>8026</v>
      </c>
      <c r="H13" s="18">
        <v>0</v>
      </c>
      <c r="I13" s="18">
        <f t="shared" si="1"/>
        <v>0</v>
      </c>
    </row>
    <row r="14" customHeight="1" spans="1:9">
      <c r="A14" s="11"/>
      <c r="B14" s="12"/>
      <c r="C14" s="12"/>
      <c r="D14" s="14"/>
      <c r="E14" s="13"/>
      <c r="F14" s="16" t="s">
        <v>54</v>
      </c>
      <c r="G14" s="16">
        <f>8026*4</f>
        <v>32104</v>
      </c>
      <c r="H14" s="16">
        <v>0.042</v>
      </c>
      <c r="I14" s="16">
        <f t="shared" si="1"/>
        <v>1348.368</v>
      </c>
    </row>
    <row r="15" customHeight="1" spans="1:9">
      <c r="A15" s="11"/>
      <c r="B15" s="12"/>
      <c r="C15" s="12"/>
      <c r="D15" s="14"/>
      <c r="E15" s="13"/>
      <c r="F15" s="17" t="s">
        <v>54</v>
      </c>
      <c r="G15" s="18">
        <f>3500*4*4</f>
        <v>56000</v>
      </c>
      <c r="H15" s="18">
        <v>0.042</v>
      </c>
      <c r="I15" s="18">
        <f t="shared" si="1"/>
        <v>2352</v>
      </c>
    </row>
    <row r="16" customHeight="1" spans="1:9">
      <c r="A16" s="11"/>
      <c r="B16" s="12"/>
      <c r="C16" s="12"/>
      <c r="D16" s="14"/>
      <c r="E16" s="13"/>
      <c r="F16" s="18" t="s">
        <v>54</v>
      </c>
      <c r="G16" s="18">
        <f>3000*4</f>
        <v>12000</v>
      </c>
      <c r="H16" s="18">
        <v>0.042</v>
      </c>
      <c r="I16" s="18">
        <f t="shared" si="1"/>
        <v>504</v>
      </c>
    </row>
    <row r="18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20" customHeight="1" spans="1:10">
      <c r="A20" s="20" t="s">
        <v>13</v>
      </c>
      <c r="B20" s="20"/>
      <c r="C20" s="20"/>
      <c r="D20" s="20"/>
      <c r="E20" s="20"/>
      <c r="F20" s="20"/>
      <c r="G20" s="20"/>
      <c r="H20" s="20"/>
      <c r="I20" s="20"/>
      <c r="J20" s="20"/>
    </row>
    <row r="21" customHeight="1" spans="1:10">
      <c r="A21" s="21" t="s">
        <v>14</v>
      </c>
      <c r="B21" s="21" t="s">
        <v>15</v>
      </c>
      <c r="C21" s="21" t="s">
        <v>16</v>
      </c>
      <c r="D21" s="21" t="s">
        <v>17</v>
      </c>
      <c r="E21" s="21" t="s">
        <v>18</v>
      </c>
      <c r="F21" s="21" t="s">
        <v>19</v>
      </c>
      <c r="G21" s="21" t="s">
        <v>20</v>
      </c>
      <c r="H21" s="21" t="s">
        <v>21</v>
      </c>
      <c r="I21" s="21" t="s">
        <v>22</v>
      </c>
      <c r="J21" s="21" t="s">
        <v>23</v>
      </c>
    </row>
    <row r="22" customHeight="1" spans="1:10">
      <c r="A22" s="22">
        <v>1</v>
      </c>
      <c r="B22" s="23">
        <v>45756</v>
      </c>
      <c r="C22" s="24" t="s">
        <v>24</v>
      </c>
      <c r="D22" s="24" t="s">
        <v>25</v>
      </c>
      <c r="E22" s="25" t="s">
        <v>26</v>
      </c>
      <c r="F22" s="26" t="s">
        <v>27</v>
      </c>
      <c r="G22" s="26" t="s">
        <v>55</v>
      </c>
      <c r="H22" s="26">
        <v>7.1</v>
      </c>
      <c r="I22" s="40">
        <v>8186.52</v>
      </c>
      <c r="J22" s="41"/>
    </row>
    <row r="23" customHeight="1" spans="1:10">
      <c r="A23" s="27"/>
      <c r="B23" s="28"/>
      <c r="C23" s="29"/>
      <c r="D23" s="29"/>
      <c r="E23" s="30" t="s">
        <v>30</v>
      </c>
      <c r="F23" s="31" t="s">
        <v>27</v>
      </c>
      <c r="G23" s="31" t="s">
        <v>55</v>
      </c>
      <c r="H23" s="31">
        <v>6</v>
      </c>
      <c r="I23" s="42">
        <v>1348.368</v>
      </c>
      <c r="J23" s="43"/>
    </row>
    <row r="24" customHeight="1" spans="1:10">
      <c r="A24" s="32">
        <v>1</v>
      </c>
      <c r="B24" s="33">
        <v>45756</v>
      </c>
      <c r="C24" s="34" t="s">
        <v>24</v>
      </c>
      <c r="D24" s="34" t="s">
        <v>25</v>
      </c>
      <c r="E24" s="35" t="s">
        <v>26</v>
      </c>
      <c r="F24" s="34" t="s">
        <v>27</v>
      </c>
      <c r="G24" s="34" t="s">
        <v>55</v>
      </c>
      <c r="H24" s="34">
        <v>21.2</v>
      </c>
      <c r="I24" s="44">
        <v>18361.02</v>
      </c>
      <c r="J24" s="45"/>
    </row>
    <row r="25" customHeight="1" spans="1:10">
      <c r="A25" s="32"/>
      <c r="B25" s="33"/>
      <c r="C25" s="34"/>
      <c r="D25" s="34"/>
      <c r="E25" s="35" t="s">
        <v>30</v>
      </c>
      <c r="F25" s="34" t="s">
        <v>27</v>
      </c>
      <c r="G25" s="34" t="s">
        <v>55</v>
      </c>
      <c r="H25" s="34">
        <v>12.8</v>
      </c>
      <c r="I25" s="44">
        <v>2856</v>
      </c>
      <c r="J25" s="45"/>
    </row>
    <row r="26" customHeight="1" spans="1:10">
      <c r="A26" s="32"/>
      <c r="B26" s="33"/>
      <c r="C26" s="34"/>
      <c r="D26" s="34"/>
      <c r="E26" s="36" t="s">
        <v>31</v>
      </c>
      <c r="F26" s="37" t="s">
        <v>32</v>
      </c>
      <c r="G26" s="37" t="s">
        <v>55</v>
      </c>
      <c r="H26" s="38">
        <v>19.38</v>
      </c>
      <c r="I26" s="46">
        <v>2006.5</v>
      </c>
      <c r="J26" s="45"/>
    </row>
    <row r="27" customHeight="1" spans="1:10">
      <c r="A27" s="32"/>
      <c r="B27" s="33"/>
      <c r="C27" s="34"/>
      <c r="D27" s="34"/>
      <c r="E27" s="35" t="s">
        <v>56</v>
      </c>
      <c r="F27" s="34" t="s">
        <v>57</v>
      </c>
      <c r="G27" s="34" t="s">
        <v>55</v>
      </c>
      <c r="H27" s="34">
        <v>11.9</v>
      </c>
      <c r="I27" s="44">
        <v>2752.86</v>
      </c>
      <c r="J27" s="45"/>
    </row>
  </sheetData>
  <autoFilter xmlns:etc="http://www.wps.cn/officeDocument/2017/etCustomData" ref="A1:I16" etc:filterBottomFollowUsedRange="0">
    <extLst/>
  </autoFilter>
  <mergeCells count="17">
    <mergeCell ref="A1:I1"/>
    <mergeCell ref="A20:J20"/>
    <mergeCell ref="A3:A16"/>
    <mergeCell ref="A22:A23"/>
    <mergeCell ref="A24:A27"/>
    <mergeCell ref="B3:B16"/>
    <mergeCell ref="B22:B23"/>
    <mergeCell ref="B24:B27"/>
    <mergeCell ref="C3:C16"/>
    <mergeCell ref="C22:C23"/>
    <mergeCell ref="C24:C27"/>
    <mergeCell ref="D3:D16"/>
    <mergeCell ref="D22:D23"/>
    <mergeCell ref="D24:D27"/>
    <mergeCell ref="E3:E16"/>
    <mergeCell ref="J22:J23"/>
    <mergeCell ref="J24:J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国内-RMB</vt:lpstr>
      <vt:lpstr>国外-美金</vt:lpstr>
      <vt:lpstr>国内-人民币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Z&amp;M&amp;L</cp:lastModifiedBy>
  <dcterms:created xsi:type="dcterms:W3CDTF">2017-08-21T10:11:00Z</dcterms:created>
  <dcterms:modified xsi:type="dcterms:W3CDTF">2025-04-09T09:56:12Z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800802BF005649CB902426B90D1C3D9D_13</vt:lpwstr>
  </property>
  <property fmtid="{D5CDD505-2E9C-101B-9397-08002B2CF9AE}" pid="4" name="KSOReadingLayout">
    <vt:bool>false</vt:bool>
  </property>
</Properties>
</file>