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国内做货-人民币" sheetId="25" r:id="rId1"/>
    <sheet name="国外做货-美金" sheetId="26" r:id="rId2"/>
  </sheets>
  <definedNames>
    <definedName name="_xlnm._FilterDatabase" localSheetId="0" hidden="1">'国内做货-人民币'!$B$1:$I$20</definedName>
    <definedName name="_xlnm._FilterDatabase" localSheetId="1" hidden="1">'国外做货-美金'!$B$1:$I$7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<sst xmlns="http://schemas.openxmlformats.org/spreadsheetml/2006/main" count="78" uniqueCount="50">
  <si>
    <r>
      <rPr>
        <b/>
        <sz val="16"/>
        <color theme="1"/>
        <rFont val="宋体"/>
        <charset val="134"/>
      </rPr>
      <t>睿宁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</si>
  <si>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t>下单时间</t>
  </si>
  <si>
    <t>出货时间</t>
  </si>
  <si>
    <r>
      <rPr>
        <b/>
        <sz val="10"/>
        <rFont val="Arial"/>
        <charset val="134"/>
      </rPr>
      <t>PO</t>
    </r>
    <r>
      <rPr>
        <b/>
        <sz val="10"/>
        <rFont val="宋体"/>
        <charset val="134"/>
      </rPr>
      <t>号</t>
    </r>
  </si>
  <si>
    <t>睿颢合同号</t>
  </si>
  <si>
    <t>款号</t>
  </si>
  <si>
    <t>品名</t>
  </si>
  <si>
    <r>
      <rPr>
        <b/>
        <sz val="10"/>
        <rFont val="宋体"/>
        <charset val="134"/>
      </rPr>
      <t>数量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片）</t>
    </r>
  </si>
  <si>
    <t>单价</t>
  </si>
  <si>
    <r>
      <rPr>
        <b/>
        <sz val="10"/>
        <rFont val="宋体"/>
        <charset val="134"/>
      </rPr>
      <t>金额</t>
    </r>
    <r>
      <rPr>
        <b/>
        <sz val="10"/>
        <rFont val="Arial"/>
        <charset val="134"/>
      </rPr>
      <t>(RMB)</t>
    </r>
  </si>
  <si>
    <t>21723/21724/
21720/21718</t>
  </si>
  <si>
    <t>RRNBSK338</t>
  </si>
  <si>
    <t>0093-707-441/505/422/760
Made in China 女下装裤子</t>
  </si>
  <si>
    <t>白色吊牌HPBCGEN001-60*95mm</t>
  </si>
  <si>
    <t>黑色 吊绳 MRBCGEN004-320*1.5mm</t>
  </si>
  <si>
    <t>白色吊牌HPBCGEN001-60*95mm（760）</t>
  </si>
  <si>
    <t>白色缎带洗标CLBCGEN003*4页-60*25mm（加页码）（505色）</t>
  </si>
  <si>
    <t>白色缎带洗标CLBCGEN003*4页-60*25mm（加页码）</t>
  </si>
  <si>
    <t>白色织标WLBCGEN017（05B）-65*19mm</t>
  </si>
  <si>
    <t>22012</t>
  </si>
  <si>
    <t>RRNBSK343</t>
  </si>
  <si>
    <t>0093-737-441/505/422/760
Made in China 女下装裤子</t>
  </si>
  <si>
    <t>22843</t>
  </si>
  <si>
    <t>RRNBSK349</t>
  </si>
  <si>
    <t>0093-797-441/505/422/760
Made in China 女下装裤子</t>
  </si>
  <si>
    <t>以下开票  徐州星之浩服饰有限公司</t>
  </si>
  <si>
    <r>
      <rPr>
        <sz val="12"/>
        <rFont val="宋体"/>
        <charset val="134"/>
      </rPr>
      <t>品名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</si>
  <si>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</si>
  <si>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</si>
  <si>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金额</t>
    </r>
  </si>
  <si>
    <t>备注</t>
  </si>
  <si>
    <t>商标</t>
  </si>
  <si>
    <t>个</t>
  </si>
  <si>
    <t>0093-707
0093-737
0093-797</t>
  </si>
  <si>
    <t>发  票  通  知  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</si>
  <si>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</si>
  <si>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</si>
  <si>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</si>
  <si>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                                      </t>
    </r>
    <r>
      <rPr>
        <sz val="11"/>
        <color theme="1"/>
        <rFont val="宋体"/>
        <charset val="134"/>
      </rPr>
      <t>（请填写全名）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</si>
  <si>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</si>
  <si>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</si>
  <si>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</si>
  <si>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</si>
  <si>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                                </t>
    </r>
    <r>
      <rPr>
        <sz val="11"/>
        <color theme="1"/>
        <rFont val="宋体"/>
        <charset val="134"/>
      </rPr>
      <t>（一张发票的总金额）</t>
    </r>
  </si>
  <si>
    <t>睿宁</t>
  </si>
  <si>
    <t>徐州星之浩服饰有限公司</t>
  </si>
  <si>
    <t>无</t>
  </si>
  <si>
    <r>
      <rPr>
        <b/>
        <sz val="10"/>
        <rFont val="宋体"/>
        <charset val="134"/>
      </rPr>
      <t>金额</t>
    </r>
    <r>
      <rPr>
        <b/>
        <sz val="10"/>
        <rFont val="Arial"/>
        <charset val="134"/>
      </rPr>
      <t>(USD)</t>
    </r>
  </si>
  <si>
    <t>RRNBSK328
工厂：新云峰</t>
  </si>
  <si>
    <t>RACHEL 0093-741-251/700/800/711
Made in Cambodia 女士长裤
加单8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</si>
</sst>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b/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name val="宋体"/>
      <charset val="134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2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b/>
      <sz val="16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horizontal="center" vertical="center"/>
    </xf>
    <xf numFmtId="0" fontId="34" fillId="0" borderId="0">
      <alignment horizontal="center" vertical="center"/>
    </xf>
    <xf numFmtId="0" fontId="34" fillId="0" borderId="0">
      <alignment horizontal="center" vertical="center"/>
    </xf>
    <xf numFmtId="0" fontId="9" fillId="0" borderId="0">
      <alignment vertical="center"/>
    </xf>
    <xf numFmtId="0" fontId="0" fillId="0" borderId="0">
      <alignment vertical="center"/>
    </xf>
    <xf numFmtId="0" fontId="34" fillId="0" borderId="0">
      <alignment horizontal="center"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vertical="center" wrapText="1"/>
    </xf>
    <xf numFmtId="14" fontId="0" fillId="0" borderId="4" xfId="0" applyNumberForma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NumberFormat="1" applyFont="1" applyFill="1" applyBorder="1" applyAlignment="1" applyProtection="1"/>
    <xf numFmtId="14" fontId="0" fillId="0" borderId="3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178" fontId="9" fillId="3" borderId="0" xfId="0" applyNumberFormat="1" applyFont="1" applyFill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58" fontId="12" fillId="0" borderId="8" xfId="0" applyNumberFormat="1" applyFont="1" applyBorder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/>
    <xf numFmtId="8" fontId="12" fillId="0" borderId="8" xfId="0" applyNumberFormat="1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26</xdr:row>
      <xdr:rowOff>38100</xdr:rowOff>
    </xdr:from>
    <xdr:to>
      <xdr:col>5</xdr:col>
      <xdr:colOff>1786890</xdr:colOff>
      <xdr:row>48</xdr:row>
      <xdr:rowOff>88900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5924550"/>
          <a:ext cx="7954645" cy="441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pane ySplit="2" topLeftCell="A3" activePane="bottomLeft" state="frozen"/>
      <selection/>
      <selection pane="bottomLeft" activeCell="D10" sqref="D10:D15"/>
    </sheetView>
  </sheetViews>
  <sheetFormatPr defaultColWidth="8.72727272727273" defaultRowHeight="15" customHeight="1"/>
  <cols>
    <col min="1" max="2" width="14.9090909090909" style="1" customWidth="1"/>
    <col min="3" max="3" width="14.5454545454545" style="1" customWidth="1"/>
    <col min="4" max="4" width="12.0909090909091" style="1" customWidth="1"/>
    <col min="5" max="5" width="31.8545454545455" style="1" customWidth="1"/>
    <col min="6" max="6" width="52.9636363636364" style="1" customWidth="1"/>
    <col min="7" max="8" width="11" style="1" customWidth="1"/>
    <col min="9" max="9" width="14.9090909090909" style="2" customWidth="1"/>
    <col min="10" max="10" width="17.3636363636364" style="1" customWidth="1"/>
    <col min="11" max="16384" width="8.72727272727273" style="1"/>
  </cols>
  <sheetData>
    <row r="1" ht="21" customHeight="1" spans="1:9">
      <c r="A1" s="3" t="s">
        <v>0</v>
      </c>
      <c r="B1" s="4"/>
      <c r="C1" s="4"/>
      <c r="D1" s="4"/>
      <c r="E1" s="4"/>
      <c r="F1" s="4"/>
      <c r="G1" s="4"/>
      <c r="H1" s="4"/>
      <c r="I1" s="20"/>
    </row>
    <row r="2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9" t="s">
        <v>9</v>
      </c>
    </row>
    <row r="3" customHeight="1" spans="1:9">
      <c r="A3" s="24">
        <v>45713</v>
      </c>
      <c r="B3" s="25">
        <v>45721</v>
      </c>
      <c r="C3" s="26" t="s">
        <v>10</v>
      </c>
      <c r="D3" s="27" t="s">
        <v>11</v>
      </c>
      <c r="E3" s="14" t="s">
        <v>12</v>
      </c>
      <c r="F3" s="14" t="s">
        <v>13</v>
      </c>
      <c r="G3" s="15">
        <v>54700</v>
      </c>
      <c r="H3" s="15">
        <v>0.35</v>
      </c>
      <c r="I3" s="21">
        <f>G3*H3</f>
        <v>19145</v>
      </c>
    </row>
    <row r="4" customHeight="1" spans="1:9">
      <c r="A4" s="24"/>
      <c r="B4" s="28"/>
      <c r="C4" s="29"/>
      <c r="D4" s="27"/>
      <c r="E4" s="14"/>
      <c r="F4" s="15" t="s">
        <v>14</v>
      </c>
      <c r="G4" s="15">
        <v>54700</v>
      </c>
      <c r="H4" s="15"/>
      <c r="I4" s="21">
        <f>G4*H4</f>
        <v>0</v>
      </c>
    </row>
    <row r="5" customHeight="1" spans="1:9">
      <c r="A5" s="24"/>
      <c r="B5" s="30">
        <v>45733</v>
      </c>
      <c r="C5" s="29"/>
      <c r="D5" s="27"/>
      <c r="E5" s="14"/>
      <c r="F5" s="14" t="s">
        <v>15</v>
      </c>
      <c r="G5" s="15">
        <v>19000</v>
      </c>
      <c r="H5" s="15">
        <v>0.35</v>
      </c>
      <c r="I5" s="21">
        <f t="shared" ref="I4:I19" si="0">G5*H5</f>
        <v>6650</v>
      </c>
    </row>
    <row r="6" customHeight="1" spans="1:9">
      <c r="A6" s="24"/>
      <c r="B6" s="28"/>
      <c r="C6" s="29"/>
      <c r="D6" s="27"/>
      <c r="E6" s="14"/>
      <c r="F6" s="15" t="s">
        <v>14</v>
      </c>
      <c r="G6" s="15">
        <v>19000</v>
      </c>
      <c r="H6" s="15"/>
      <c r="I6" s="21">
        <f t="shared" si="0"/>
        <v>0</v>
      </c>
    </row>
    <row r="7" customHeight="1" spans="1:9">
      <c r="A7" s="24"/>
      <c r="B7" s="28">
        <v>45727</v>
      </c>
      <c r="C7" s="29"/>
      <c r="D7" s="27"/>
      <c r="E7" s="14"/>
      <c r="F7" s="15" t="s">
        <v>16</v>
      </c>
      <c r="G7" s="15">
        <f>5000*4</f>
        <v>20000</v>
      </c>
      <c r="H7" s="15">
        <v>0.042</v>
      </c>
      <c r="I7" s="21">
        <f t="shared" si="0"/>
        <v>840</v>
      </c>
    </row>
    <row r="8" customHeight="1" spans="1:9">
      <c r="A8" s="24"/>
      <c r="B8" s="24">
        <v>45729</v>
      </c>
      <c r="C8" s="29"/>
      <c r="D8" s="27"/>
      <c r="E8" s="14"/>
      <c r="F8" s="15" t="s">
        <v>17</v>
      </c>
      <c r="G8" s="15">
        <f>68700*4</f>
        <v>274800</v>
      </c>
      <c r="H8" s="15">
        <v>0.042</v>
      </c>
      <c r="I8" s="21">
        <f t="shared" si="0"/>
        <v>11541.6</v>
      </c>
    </row>
    <row r="9" customHeight="1" spans="1:9">
      <c r="A9" s="24"/>
      <c r="B9" s="25">
        <v>45692</v>
      </c>
      <c r="C9" s="29"/>
      <c r="D9" s="27"/>
      <c r="E9" s="14"/>
      <c r="F9" s="14" t="s">
        <v>18</v>
      </c>
      <c r="G9" s="15">
        <v>73700</v>
      </c>
      <c r="H9" s="15">
        <v>0.137</v>
      </c>
      <c r="I9" s="21">
        <f t="shared" si="0"/>
        <v>10096.9</v>
      </c>
    </row>
    <row r="10" customHeight="1" spans="1:9">
      <c r="A10" s="24">
        <v>45715</v>
      </c>
      <c r="B10" s="25">
        <v>45721</v>
      </c>
      <c r="C10" s="26" t="s">
        <v>19</v>
      </c>
      <c r="D10" s="27" t="s">
        <v>20</v>
      </c>
      <c r="E10" s="14" t="s">
        <v>21</v>
      </c>
      <c r="F10" s="14" t="s">
        <v>13</v>
      </c>
      <c r="G10" s="15">
        <v>15000</v>
      </c>
      <c r="H10" s="15">
        <v>0.35</v>
      </c>
      <c r="I10" s="21">
        <f t="shared" si="0"/>
        <v>5250</v>
      </c>
    </row>
    <row r="11" customHeight="1" spans="1:9">
      <c r="A11" s="24"/>
      <c r="B11" s="28"/>
      <c r="C11" s="29"/>
      <c r="D11" s="27"/>
      <c r="E11" s="14"/>
      <c r="F11" s="15" t="s">
        <v>14</v>
      </c>
      <c r="G11" s="15">
        <v>15000</v>
      </c>
      <c r="H11" s="15"/>
      <c r="I11" s="21">
        <f t="shared" si="0"/>
        <v>0</v>
      </c>
    </row>
    <row r="12" customHeight="1" spans="1:9">
      <c r="A12" s="24"/>
      <c r="B12" s="30">
        <v>45733</v>
      </c>
      <c r="C12" s="29"/>
      <c r="D12" s="27"/>
      <c r="E12" s="14"/>
      <c r="F12" s="14" t="s">
        <v>15</v>
      </c>
      <c r="G12" s="15">
        <v>5000</v>
      </c>
      <c r="H12" s="15">
        <v>0.35</v>
      </c>
      <c r="I12" s="21">
        <f t="shared" si="0"/>
        <v>1750</v>
      </c>
    </row>
    <row r="13" customHeight="1" spans="1:9">
      <c r="A13" s="24"/>
      <c r="B13" s="28"/>
      <c r="C13" s="29"/>
      <c r="D13" s="27"/>
      <c r="E13" s="14"/>
      <c r="F13" s="15" t="s">
        <v>14</v>
      </c>
      <c r="G13" s="15">
        <v>5000</v>
      </c>
      <c r="H13" s="15"/>
      <c r="I13" s="21">
        <f t="shared" si="0"/>
        <v>0</v>
      </c>
    </row>
    <row r="14" customHeight="1" spans="1:9">
      <c r="A14" s="24"/>
      <c r="B14" s="31">
        <v>45729</v>
      </c>
      <c r="C14" s="29"/>
      <c r="D14" s="27"/>
      <c r="E14" s="14"/>
      <c r="F14" s="15" t="s">
        <v>17</v>
      </c>
      <c r="G14" s="15">
        <f>20000*4</f>
        <v>80000</v>
      </c>
      <c r="H14" s="15">
        <v>0.042</v>
      </c>
      <c r="I14" s="21">
        <f t="shared" si="0"/>
        <v>3360</v>
      </c>
    </row>
    <row r="15" customHeight="1" spans="1:9">
      <c r="A15" s="24"/>
      <c r="B15" s="25">
        <v>45720</v>
      </c>
      <c r="C15" s="29"/>
      <c r="D15" s="27"/>
      <c r="E15" s="14"/>
      <c r="F15" s="14" t="s">
        <v>18</v>
      </c>
      <c r="G15" s="15">
        <v>20000</v>
      </c>
      <c r="H15" s="15">
        <v>0.137</v>
      </c>
      <c r="I15" s="21">
        <f t="shared" si="0"/>
        <v>2740</v>
      </c>
    </row>
    <row r="16" customHeight="1" spans="1:9">
      <c r="A16" s="24">
        <v>45728</v>
      </c>
      <c r="B16" s="25">
        <v>45734</v>
      </c>
      <c r="C16" s="26" t="s">
        <v>22</v>
      </c>
      <c r="D16" s="27" t="s">
        <v>23</v>
      </c>
      <c r="E16" s="14" t="s">
        <v>24</v>
      </c>
      <c r="F16" s="14" t="s">
        <v>13</v>
      </c>
      <c r="G16" s="15">
        <v>8000</v>
      </c>
      <c r="H16" s="15">
        <v>0.35</v>
      </c>
      <c r="I16" s="21">
        <f t="shared" si="0"/>
        <v>2800</v>
      </c>
    </row>
    <row r="17" customHeight="1" spans="1:9">
      <c r="A17" s="24"/>
      <c r="B17" s="28"/>
      <c r="C17" s="29"/>
      <c r="D17" s="27"/>
      <c r="E17" s="14"/>
      <c r="F17" s="15" t="s">
        <v>14</v>
      </c>
      <c r="G17" s="15">
        <v>8000</v>
      </c>
      <c r="H17" s="15"/>
      <c r="I17" s="21">
        <f t="shared" si="0"/>
        <v>0</v>
      </c>
    </row>
    <row r="18" customHeight="1" spans="1:9">
      <c r="A18" s="24"/>
      <c r="B18" s="24">
        <v>45730</v>
      </c>
      <c r="C18" s="29"/>
      <c r="D18" s="27"/>
      <c r="E18" s="14"/>
      <c r="F18" s="15" t="s">
        <v>17</v>
      </c>
      <c r="G18" s="15">
        <f>8000*4</f>
        <v>32000</v>
      </c>
      <c r="H18" s="15">
        <v>0.042</v>
      </c>
      <c r="I18" s="21">
        <f t="shared" si="0"/>
        <v>1344</v>
      </c>
    </row>
    <row r="19" customHeight="1" spans="1:9">
      <c r="A19" s="24"/>
      <c r="B19" s="24"/>
      <c r="C19" s="29"/>
      <c r="D19" s="27"/>
      <c r="E19" s="14"/>
      <c r="F19" s="14" t="s">
        <v>18</v>
      </c>
      <c r="G19" s="15">
        <v>8000</v>
      </c>
      <c r="H19" s="15">
        <v>0.137</v>
      </c>
      <c r="I19" s="21">
        <f t="shared" si="0"/>
        <v>1096</v>
      </c>
    </row>
    <row r="20" customHeight="1" spans="9:9">
      <c r="I20" s="2">
        <f>SUM(I3:I19)</f>
        <v>66613.5</v>
      </c>
    </row>
    <row r="22" s="22" customFormat="1" ht="25.5" customHeight="1" spans="1:8">
      <c r="A22" s="32" t="s">
        <v>25</v>
      </c>
      <c r="B22" s="32"/>
      <c r="C22" s="32"/>
      <c r="D22" s="32"/>
      <c r="E22" s="32"/>
      <c r="F22" s="33"/>
      <c r="G22" s="33"/>
      <c r="H22" s="33"/>
    </row>
    <row r="23" s="22" customFormat="1" ht="25.5" customHeight="1" spans="1:8">
      <c r="A23" s="32"/>
      <c r="B23" s="32"/>
      <c r="C23" s="32"/>
      <c r="D23" s="32"/>
      <c r="E23" s="32"/>
      <c r="F23" s="33"/>
      <c r="G23" s="33"/>
      <c r="H23" s="33"/>
    </row>
    <row r="24" s="22" customFormat="1" ht="17.5" spans="1:13">
      <c r="A24" s="32"/>
      <c r="B24" s="32"/>
      <c r="C24" s="32"/>
      <c r="D24" s="32"/>
      <c r="E24" s="32"/>
      <c r="F24" s="33"/>
      <c r="G24" s="33"/>
      <c r="H24" s="33"/>
      <c r="K24" s="43"/>
      <c r="L24" s="44"/>
      <c r="M24" s="44"/>
    </row>
    <row r="25" s="23" customFormat="1" ht="24" customHeight="1" spans="1:9">
      <c r="A25" s="34" t="s">
        <v>26</v>
      </c>
      <c r="B25" s="34" t="s">
        <v>27</v>
      </c>
      <c r="C25" s="34" t="s">
        <v>28</v>
      </c>
      <c r="D25" s="34" t="s">
        <v>29</v>
      </c>
      <c r="E25" s="35" t="s">
        <v>30</v>
      </c>
      <c r="G25" s="36"/>
      <c r="H25" s="36"/>
      <c r="I25" s="45"/>
    </row>
    <row r="26" ht="50" customHeight="1" spans="1:5">
      <c r="A26" s="37" t="s">
        <v>31</v>
      </c>
      <c r="B26" s="37">
        <v>101700</v>
      </c>
      <c r="C26" s="37" t="s">
        <v>32</v>
      </c>
      <c r="D26" s="37">
        <v>66613.5</v>
      </c>
      <c r="E26" s="38" t="s">
        <v>33</v>
      </c>
    </row>
    <row r="27" ht="29" customHeight="1"/>
    <row r="50" ht="40" customHeight="1" spans="1:10">
      <c r="A50" s="39" t="s">
        <v>34</v>
      </c>
      <c r="B50" s="39"/>
      <c r="C50" s="39"/>
      <c r="D50" s="39"/>
      <c r="E50" s="39"/>
      <c r="F50" s="39"/>
      <c r="G50" s="39"/>
      <c r="H50" s="39"/>
      <c r="I50" s="39"/>
      <c r="J50" s="39"/>
    </row>
    <row r="51" customHeight="1" spans="1:10">
      <c r="A51" s="40" t="s">
        <v>35</v>
      </c>
      <c r="B51" s="40" t="s">
        <v>36</v>
      </c>
      <c r="C51" s="40" t="s">
        <v>37</v>
      </c>
      <c r="D51" s="40" t="s">
        <v>38</v>
      </c>
      <c r="E51" s="40" t="s">
        <v>39</v>
      </c>
      <c r="F51" s="40" t="s">
        <v>40</v>
      </c>
      <c r="G51" s="40" t="s">
        <v>41</v>
      </c>
      <c r="H51" s="40" t="s">
        <v>42</v>
      </c>
      <c r="I51" s="40" t="s">
        <v>43</v>
      </c>
      <c r="J51" s="40" t="s">
        <v>30</v>
      </c>
    </row>
    <row r="52" ht="50" customHeight="1" spans="1:10">
      <c r="A52" s="41">
        <v>1</v>
      </c>
      <c r="B52" s="42">
        <v>45805</v>
      </c>
      <c r="C52" s="40" t="s">
        <v>44</v>
      </c>
      <c r="D52" s="40" t="s">
        <v>45</v>
      </c>
      <c r="E52" s="40" t="s">
        <v>31</v>
      </c>
      <c r="F52" s="40" t="s">
        <v>46</v>
      </c>
      <c r="G52" s="40" t="s">
        <v>32</v>
      </c>
      <c r="H52" s="40">
        <v>101700</v>
      </c>
      <c r="I52" s="46">
        <v>66613.5</v>
      </c>
      <c r="J52" s="47" t="s">
        <v>33</v>
      </c>
    </row>
  </sheetData>
  <autoFilter xmlns:etc="http://www.wps.cn/officeDocument/2017/etCustomData" ref="B1:I20" etc:filterBottomFollowUsedRange="0">
    <extLst/>
  </autoFilter>
  <mergeCells count="27">
    <mergeCell ref="A1:I1"/>
    <mergeCell ref="K24:L24"/>
    <mergeCell ref="A50:J50"/>
    <mergeCell ref="A3:A9"/>
    <mergeCell ref="A10:A15"/>
    <mergeCell ref="A16:A19"/>
    <mergeCell ref="B3:B4"/>
    <mergeCell ref="B5:B6"/>
    <mergeCell ref="B10:B11"/>
    <mergeCell ref="B12:B13"/>
    <mergeCell ref="B16:B17"/>
    <mergeCell ref="B18:B19"/>
    <mergeCell ref="C3:C9"/>
    <mergeCell ref="C10:C15"/>
    <mergeCell ref="C16:C19"/>
    <mergeCell ref="D3:D9"/>
    <mergeCell ref="D10:D15"/>
    <mergeCell ref="D16:D19"/>
    <mergeCell ref="E3:E9"/>
    <mergeCell ref="E10:E15"/>
    <mergeCell ref="E16:E19"/>
    <mergeCell ref="H3:H4"/>
    <mergeCell ref="H5:H6"/>
    <mergeCell ref="H10:H11"/>
    <mergeCell ref="H12:H13"/>
    <mergeCell ref="H16:H17"/>
    <mergeCell ref="A22:E2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pane ySplit="2" topLeftCell="A3" activePane="bottomLeft" state="frozen"/>
      <selection/>
      <selection pane="bottomLeft" activeCell="F16" sqref="F16"/>
    </sheetView>
  </sheetViews>
  <sheetFormatPr defaultColWidth="8.72727272727273" defaultRowHeight="15" customHeight="1" outlineLevelRow="6"/>
  <cols>
    <col min="1" max="2" width="14.9090909090909" style="1" customWidth="1"/>
    <col min="3" max="3" width="14.5454545454545" style="1" customWidth="1"/>
    <col min="4" max="4" width="12.0909090909091" style="1" customWidth="1"/>
    <col min="5" max="5" width="36.7272727272727" style="1" customWidth="1"/>
    <col min="6" max="6" width="55.5454545454545" style="1" customWidth="1"/>
    <col min="7" max="8" width="11" style="1" customWidth="1"/>
    <col min="9" max="9" width="14.9090909090909" style="2" customWidth="1"/>
    <col min="10" max="10" width="17.3636363636364" style="1" customWidth="1"/>
    <col min="11" max="16384" width="8.72727272727273" style="1"/>
  </cols>
  <sheetData>
    <row r="1" customHeight="1" spans="1:9">
      <c r="A1" s="3" t="s">
        <v>0</v>
      </c>
      <c r="B1" s="4"/>
      <c r="C1" s="4"/>
      <c r="D1" s="4"/>
      <c r="E1" s="4"/>
      <c r="F1" s="4"/>
      <c r="G1" s="4"/>
      <c r="H1" s="4"/>
      <c r="I1" s="20"/>
    </row>
    <row r="2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9" t="s">
        <v>47</v>
      </c>
    </row>
    <row r="3" customHeight="1" spans="1:9">
      <c r="A3" s="10">
        <v>45701</v>
      </c>
      <c r="B3" s="11">
        <v>45706</v>
      </c>
      <c r="C3" s="12">
        <v>20255</v>
      </c>
      <c r="D3" s="13" t="s">
        <v>48</v>
      </c>
      <c r="E3" s="14" t="s">
        <v>49</v>
      </c>
      <c r="F3" s="15" t="s">
        <v>17</v>
      </c>
      <c r="G3" s="15">
        <f>102000*4</f>
        <v>408000</v>
      </c>
      <c r="H3" s="15">
        <v>0.0072</v>
      </c>
      <c r="I3" s="21">
        <f>G3*H3</f>
        <v>2937.6</v>
      </c>
    </row>
    <row r="4" customHeight="1" spans="1:9">
      <c r="A4" s="10"/>
      <c r="B4" s="11">
        <v>45705</v>
      </c>
      <c r="C4" s="16"/>
      <c r="D4" s="17"/>
      <c r="E4" s="14"/>
      <c r="F4" s="14" t="s">
        <v>18</v>
      </c>
      <c r="G4" s="15">
        <v>102000</v>
      </c>
      <c r="H4" s="15">
        <v>0.024</v>
      </c>
      <c r="I4" s="21">
        <f>G4*H4</f>
        <v>2448</v>
      </c>
    </row>
    <row r="5" customHeight="1" spans="1:9">
      <c r="A5" s="10"/>
      <c r="B5" s="18">
        <v>45723</v>
      </c>
      <c r="C5" s="16"/>
      <c r="D5" s="17"/>
      <c r="E5" s="14"/>
      <c r="F5" s="15" t="s">
        <v>17</v>
      </c>
      <c r="G5" s="15">
        <f>(32500+11610+0+18500+12500+30000+18000+12500)*4</f>
        <v>542440</v>
      </c>
      <c r="H5" s="15">
        <v>0.0072</v>
      </c>
      <c r="I5" s="21">
        <f>G5*H5</f>
        <v>3905.568</v>
      </c>
    </row>
    <row r="6" customHeight="1" spans="1:9">
      <c r="A6" s="10"/>
      <c r="B6" s="19">
        <v>45712</v>
      </c>
      <c r="C6" s="16"/>
      <c r="D6" s="17"/>
      <c r="E6" s="14"/>
      <c r="F6" s="14" t="s">
        <v>18</v>
      </c>
      <c r="G6" s="15">
        <v>73000</v>
      </c>
      <c r="H6" s="15">
        <v>0.024</v>
      </c>
      <c r="I6" s="21">
        <f>G6*H6</f>
        <v>1752</v>
      </c>
    </row>
    <row r="7" customHeight="1" spans="9:9">
      <c r="I7" s="2">
        <f>SUM(I3:I6)</f>
        <v>11043.168</v>
      </c>
    </row>
  </sheetData>
  <autoFilter xmlns:etc="http://www.wps.cn/officeDocument/2017/etCustomData" ref="B1:I7" etc:filterBottomFollowUsedRange="0">
    <extLst/>
  </autoFilter>
  <mergeCells count="5">
    <mergeCell ref="A1:I1"/>
    <mergeCell ref="A3:A6"/>
    <mergeCell ref="C3:C6"/>
    <mergeCell ref="D3:D6"/>
    <mergeCell ref="E3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国内做货-人民币</vt:lpstr>
      <vt:lpstr>国外做货-美金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许琴</cp:lastModifiedBy>
  <dcterms:created xsi:type="dcterms:W3CDTF">2017-08-21T10:11:00Z</dcterms:created>
  <dcterms:modified xsi:type="dcterms:W3CDTF">2025-05-28T08:58:35Z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213663926A4F49FA831613D7D0AFBCBA_13</vt:lpwstr>
  </property>
</Properties>
</file>