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国内铭宇-已开" sheetId="20" r:id="rId1"/>
    <sheet name="国内圣琪" sheetId="22" r:id="rId2"/>
    <sheet name="柬埔寨新汇辰" sheetId="24" r:id="rId3"/>
  </sheets>
  <definedNames>
    <definedName name="_xlnm._FilterDatabase" localSheetId="0" hidden="1">'国内铭宇-已开'!$A$1:$J$8</definedName>
    <definedName name="_xlnm._FilterDatabase" localSheetId="1" hidden="1">国内圣琪!$A$1:$J$13</definedName>
    <definedName name="_xlnm._FilterDatabase" localSheetId="2" hidden="1">柬埔寨新汇辰!$A$1:$J$13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<sst xmlns="http://schemas.openxmlformats.org/spreadsheetml/2006/main" count="94" uniqueCount="55">
  <si>
    <r>
      <rPr>
        <b/>
        <sz val="16"/>
        <color theme="1"/>
        <rFont val="宋体"/>
        <charset val="134"/>
      </rPr>
      <t>华丽</t>
    </r>
    <r>
      <rPr>
        <b/>
        <sz val="16"/>
        <color theme="1"/>
        <rFont val="Calibri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Calibri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Calibri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Calibri"/>
        <charset val="134"/>
      </rPr>
      <t>-Recall</t>
    </r>
  </si>
  <si>
    <t>下单时间</t>
  </si>
  <si>
    <t>出货日期</t>
  </si>
  <si>
    <t>客户联系人</t>
  </si>
  <si>
    <r>
      <rPr>
        <b/>
        <sz val="10"/>
        <rFont val="Calibri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</si>
  <si>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</si>
  <si>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</si>
  <si>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</si>
  <si>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Calibri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</si>
  <si>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</si>
  <si>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Calibri"/>
        <charset val="134"/>
      </rPr>
      <t>(RMB)</t>
    </r>
  </si>
  <si>
    <t>Shay</t>
  </si>
  <si>
    <t>77488/78568</t>
  </si>
  <si>
    <r>
      <t xml:space="preserve">RTXHLBSK001
</t>
    </r>
    <r>
      <rPr>
        <b/>
        <sz val="11"/>
        <color theme="1"/>
        <rFont val="宋体"/>
        <charset val="134"/>
      </rPr>
      <t>工厂：铭宇</t>
    </r>
  </si>
  <si>
    <r>
      <rPr>
        <sz val="11"/>
        <rFont val="Calibri"/>
        <charset val="134"/>
      </rPr>
      <t xml:space="preserve">7110-686-500/754/800 
Made in China </t>
    </r>
    <r>
      <rPr>
        <sz val="11"/>
        <rFont val="宋体"/>
        <charset val="134"/>
      </rPr>
      <t>女式针织套头衫</t>
    </r>
  </si>
  <si>
    <r>
      <rPr>
        <sz val="11"/>
        <rFont val="宋体"/>
        <charset val="134"/>
      </rPr>
      <t>白色吊牌</t>
    </r>
    <r>
      <rPr>
        <sz val="11"/>
        <rFont val="Calibri"/>
        <charset val="134"/>
      </rPr>
      <t>HPBCRFI001-60*95mm-RFID LOGO</t>
    </r>
  </si>
  <si>
    <r>
      <rPr>
        <sz val="11"/>
        <rFont val="宋体"/>
        <charset val="134"/>
      </rPr>
      <t>黑色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吊绳</t>
    </r>
    <r>
      <rPr>
        <sz val="11"/>
        <rFont val="Calibri"/>
        <charset val="134"/>
      </rPr>
      <t xml:space="preserve"> MRBCGEN004-320*1.5mm</t>
    </r>
  </si>
  <si>
    <r>
      <rPr>
        <sz val="11"/>
        <color theme="1" tint="0.05"/>
        <rFont val="宋体"/>
        <charset val="134"/>
      </rPr>
      <t>白色缎带洗标</t>
    </r>
    <r>
      <rPr>
        <sz val="11"/>
        <color theme="1" tint="0.05"/>
        <rFont val="Calibri"/>
        <charset val="134"/>
      </rPr>
      <t>CLBCGEN003*4</t>
    </r>
    <r>
      <rPr>
        <sz val="11"/>
        <color theme="1" tint="0.05"/>
        <rFont val="宋体"/>
        <charset val="134"/>
      </rPr>
      <t>页</t>
    </r>
    <r>
      <rPr>
        <sz val="11"/>
        <color theme="1" tint="0.05"/>
        <rFont val="Calibri"/>
        <charset val="134"/>
      </rPr>
      <t>-60*25mm</t>
    </r>
    <r>
      <rPr>
        <sz val="11"/>
        <color theme="1" tint="0.05"/>
        <rFont val="宋体"/>
        <charset val="134"/>
      </rPr>
      <t>（加页码）</t>
    </r>
  </si>
  <si>
    <r>
      <rPr>
        <sz val="11"/>
        <rFont val="宋体"/>
        <charset val="134"/>
      </rPr>
      <t>白色织标</t>
    </r>
    <r>
      <rPr>
        <sz val="11"/>
        <rFont val="Calibri"/>
        <charset val="134"/>
      </rPr>
      <t>WLBCGEN017</t>
    </r>
    <r>
      <rPr>
        <sz val="11"/>
        <rFont val="宋体"/>
        <charset val="134"/>
      </rPr>
      <t>（</t>
    </r>
    <r>
      <rPr>
        <sz val="11"/>
        <rFont val="Calibri"/>
        <charset val="134"/>
      </rPr>
      <t>05B</t>
    </r>
    <r>
      <rPr>
        <sz val="11"/>
        <rFont val="宋体"/>
        <charset val="134"/>
      </rPr>
      <t>）</t>
    </r>
    <r>
      <rPr>
        <sz val="11"/>
        <rFont val="Calibri"/>
        <charset val="134"/>
      </rPr>
      <t>-65*19mm</t>
    </r>
  </si>
  <si>
    <r>
      <rPr>
        <sz val="11"/>
        <rFont val="宋体"/>
        <charset val="134"/>
      </rPr>
      <t>白色缎带芯片洗标</t>
    </r>
    <r>
      <rPr>
        <sz val="11"/>
        <rFont val="Calibri"/>
        <charset val="134"/>
      </rPr>
      <t>CLBCRFI001-60*25mm</t>
    </r>
  </si>
  <si>
    <r>
      <rPr>
        <sz val="22"/>
        <color theme="1"/>
        <rFont val="宋体"/>
        <charset val="134"/>
      </rPr>
      <t>发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票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通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知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单</t>
    </r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</si>
  <si>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</si>
  <si>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</si>
  <si>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</si>
  <si>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                                      </t>
    </r>
    <r>
      <rPr>
        <sz val="11"/>
        <color theme="1"/>
        <rFont val="宋体"/>
        <charset val="134"/>
      </rPr>
      <t>（请填写全名）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</si>
  <si>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</si>
  <si>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</si>
  <si>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</si>
  <si>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</si>
  <si>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                                </t>
    </r>
    <r>
      <rPr>
        <sz val="11"/>
        <color theme="1"/>
        <rFont val="宋体"/>
        <charset val="134"/>
      </rPr>
      <t>（一张发票的总金额）</t>
    </r>
  </si>
  <si>
    <t>备注</t>
  </si>
  <si>
    <t>华丽</t>
  </si>
  <si>
    <t>惠州市铭宇服饰有限公司</t>
  </si>
  <si>
    <t>商标</t>
  </si>
  <si>
    <t>无</t>
  </si>
  <si>
    <t>个</t>
  </si>
  <si>
    <t>78569/77490</t>
  </si>
  <si>
    <r>
      <rPr>
        <b/>
        <sz val="11"/>
        <color theme="1"/>
        <rFont val="Calibri"/>
        <charset val="134"/>
      </rPr>
      <t xml:space="preserve">RTXHLBSK002
</t>
    </r>
    <r>
      <rPr>
        <b/>
        <sz val="11"/>
        <color theme="1"/>
        <rFont val="宋体"/>
        <charset val="134"/>
      </rPr>
      <t>工厂：圣琪</t>
    </r>
  </si>
  <si>
    <r>
      <rPr>
        <sz val="11"/>
        <rFont val="Calibri"/>
        <charset val="134"/>
      </rPr>
      <t xml:space="preserve">7121-686-605/802
Made in China </t>
    </r>
    <r>
      <rPr>
        <sz val="11"/>
        <rFont val="宋体"/>
        <charset val="134"/>
      </rPr>
      <t>女式针织</t>
    </r>
    <r>
      <rPr>
        <sz val="11"/>
        <rFont val="Calibri"/>
        <charset val="134"/>
      </rPr>
      <t>POLO</t>
    </r>
    <r>
      <rPr>
        <sz val="11"/>
        <rFont val="宋体"/>
        <charset val="134"/>
      </rPr>
      <t>衫</t>
    </r>
  </si>
  <si>
    <r>
      <rPr>
        <sz val="11"/>
        <rFont val="宋体"/>
        <charset val="134"/>
      </rPr>
      <t>白色缎带洗标</t>
    </r>
    <r>
      <rPr>
        <sz val="11"/>
        <rFont val="Calibri"/>
        <charset val="134"/>
      </rPr>
      <t>CLBCGEN003*4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-60*25mm</t>
    </r>
    <r>
      <rPr>
        <sz val="11"/>
        <rFont val="宋体"/>
        <charset val="134"/>
      </rPr>
      <t>（加页码）</t>
    </r>
  </si>
  <si>
    <t>78972</t>
  </si>
  <si>
    <r>
      <rPr>
        <b/>
        <sz val="11"/>
        <color theme="1"/>
        <rFont val="Calibri"/>
        <charset val="134"/>
      </rPr>
      <t xml:space="preserve">RTXHLBSK003
</t>
    </r>
    <r>
      <rPr>
        <b/>
        <sz val="11"/>
        <color theme="1"/>
        <rFont val="宋体"/>
        <charset val="134"/>
      </rPr>
      <t>工厂：圣琪</t>
    </r>
  </si>
  <si>
    <r>
      <rPr>
        <sz val="11"/>
        <rFont val="Calibri"/>
        <charset val="134"/>
      </rPr>
      <t xml:space="preserve">7121-686-605/802
Made in China </t>
    </r>
    <r>
      <rPr>
        <sz val="11"/>
        <rFont val="宋体"/>
        <charset val="134"/>
      </rPr>
      <t>女式针织</t>
    </r>
    <r>
      <rPr>
        <sz val="11"/>
        <rFont val="Calibri"/>
        <charset val="134"/>
      </rPr>
      <t>POLO</t>
    </r>
    <r>
      <rPr>
        <sz val="11"/>
        <rFont val="宋体"/>
        <charset val="134"/>
      </rPr>
      <t>衫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翻单</t>
    </r>
    <r>
      <rPr>
        <sz val="11"/>
        <rFont val="Calibri"/>
        <charset val="134"/>
      </rPr>
      <t>1</t>
    </r>
  </si>
  <si>
    <t>金额（USD)</t>
  </si>
  <si>
    <t>78975/78983</t>
  </si>
  <si>
    <t>RTXHLBSK004
工厂：新汇辰</t>
  </si>
  <si>
    <t>7110-681-500/754/800 
Made in Cambodia 女式针织套头衫</t>
  </si>
  <si>
    <t>白色吊牌HPBCRFI001-60*95mm-RFID LOGO</t>
  </si>
  <si>
    <t>黑色 吊绳 MRBCGEN004-320*1.5mm</t>
  </si>
  <si>
    <t>白色缎带洗标CLBCGEN003*4页-60*25mm（加页码）</t>
  </si>
  <si>
    <t>白色织标WLBCGEN017（05B）-65*19mm</t>
  </si>
  <si>
    <t>白色缎带芯片洗标CLBCRFI001-60*25mm</t>
  </si>
  <si>
    <t>79720</t>
  </si>
  <si>
    <t>RTXHLBSK005
工厂：新汇辰</t>
  </si>
  <si>
    <t>7110-681-500/754/800 
Made in Cambodia 女式针织套头衫
翻单1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</si>
</sst>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</numFmts>
  <fonts count="40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6"/>
      <color theme="1"/>
      <name val="Calibri"/>
      <charset val="134"/>
    </font>
    <font>
      <sz val="16"/>
      <color theme="1"/>
      <name val="Calibri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 tint="0.05"/>
      <name val="Calibri"/>
      <charset val="134"/>
    </font>
    <font>
      <sz val="2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1"/>
      <color theme="1"/>
      <name val="宋体"/>
      <charset val="134"/>
    </font>
    <font>
      <sz val="11"/>
      <color theme="1" tint="0.05"/>
      <name val="宋体"/>
      <charset val="134"/>
    </font>
    <font>
      <sz val="22"/>
      <color theme="1"/>
      <name val="Calibri"/>
      <charset val="134"/>
    </font>
    <font>
      <b/>
      <sz val="16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horizontal="center" vertical="center"/>
    </xf>
    <xf numFmtId="0" fontId="34" fillId="0" borderId="0">
      <alignment horizontal="center" vertical="center"/>
    </xf>
    <xf numFmtId="0" fontId="34" fillId="0" borderId="0">
      <alignment horizontal="center"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horizontal="center"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4" fontId="1" fillId="0" borderId="3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58" fontId="1" fillId="2" borderId="5" xfId="0" applyNumberFormat="1" applyFont="1" applyFill="1" applyBorder="1" applyAlignment="1">
      <alignment horizontal="center" vertical="center" wrapText="1"/>
    </xf>
    <xf numFmtId="8" fontId="1" fillId="2" borderId="5" xfId="0" applyNumberFormat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zoomScale="85" zoomScaleNormal="85" workbookViewId="0">
      <selection activeCell="C11" sqref="C11"/>
    </sheetView>
  </sheetViews>
  <sheetFormatPr defaultColWidth="24.7272727272727" defaultRowHeight="27" customHeight="1"/>
  <cols>
    <col min="1" max="2" width="16.5727272727273" style="1" customWidth="1"/>
    <col min="3" max="3" width="15.5" style="1" customWidth="1"/>
    <col min="4" max="4" width="14.1545454545455" style="1" customWidth="1"/>
    <col min="5" max="5" width="18.2818181818182" style="1" customWidth="1"/>
    <col min="6" max="6" width="36.3636363636364" style="1" customWidth="1"/>
    <col min="7" max="7" width="57.4363636363636" style="1" customWidth="1"/>
    <col min="8" max="10" width="12.7181818181818" style="1" customWidth="1"/>
    <col min="11" max="11" width="39.2181818181818" style="1" customWidth="1"/>
    <col min="12" max="16375" width="24.7272727272727" style="1" customWidth="1"/>
    <col min="16376" max="16384" width="24.7272727272727" style="1"/>
  </cols>
  <sheetData>
    <row r="1" ht="44" customHeight="1" spans="1:10">
      <c r="A1" s="2" t="s">
        <v>0</v>
      </c>
      <c r="B1" s="2"/>
      <c r="C1" s="2"/>
      <c r="D1" s="2"/>
      <c r="E1" s="3"/>
      <c r="F1" s="2"/>
      <c r="G1" s="2"/>
      <c r="H1" s="2"/>
      <c r="I1" s="2"/>
      <c r="J1" s="2"/>
    </row>
    <row r="2" ht="51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6" t="s">
        <v>7</v>
      </c>
      <c r="H2" s="7" t="s">
        <v>8</v>
      </c>
      <c r="I2" s="19" t="s">
        <v>9</v>
      </c>
      <c r="J2" s="20" t="s">
        <v>10</v>
      </c>
    </row>
    <row r="3" customHeight="1" spans="1:10">
      <c r="A3" s="23">
        <v>45762</v>
      </c>
      <c r="B3" s="24">
        <v>45768</v>
      </c>
      <c r="C3" s="25" t="s">
        <v>11</v>
      </c>
      <c r="D3" s="26" t="s">
        <v>12</v>
      </c>
      <c r="E3" s="27" t="s">
        <v>13</v>
      </c>
      <c r="F3" s="28" t="s">
        <v>14</v>
      </c>
      <c r="G3" s="28" t="s">
        <v>15</v>
      </c>
      <c r="H3" s="30">
        <v>26030</v>
      </c>
      <c r="I3" s="35">
        <v>0.2</v>
      </c>
      <c r="J3" s="36">
        <f>H3*I3</f>
        <v>5206</v>
      </c>
    </row>
    <row r="4" customHeight="1" spans="1:10">
      <c r="A4" s="23"/>
      <c r="B4" s="31"/>
      <c r="C4" s="25"/>
      <c r="D4" s="32"/>
      <c r="E4" s="33"/>
      <c r="F4" s="28"/>
      <c r="G4" s="30" t="s">
        <v>16</v>
      </c>
      <c r="H4" s="30">
        <v>26030</v>
      </c>
      <c r="I4" s="30">
        <v>0.07</v>
      </c>
      <c r="J4" s="36">
        <f>H4*I4</f>
        <v>1822.1</v>
      </c>
    </row>
    <row r="5" customHeight="1" spans="1:10">
      <c r="A5" s="23"/>
      <c r="B5" s="34">
        <v>45780</v>
      </c>
      <c r="C5" s="25"/>
      <c r="D5" s="32"/>
      <c r="E5" s="33"/>
      <c r="F5" s="28"/>
      <c r="G5" s="37" t="s">
        <v>17</v>
      </c>
      <c r="H5" s="37">
        <f>26030*4</f>
        <v>104120</v>
      </c>
      <c r="I5" s="37">
        <v>0.035</v>
      </c>
      <c r="J5" s="36">
        <f>H5*I5</f>
        <v>3644.2</v>
      </c>
    </row>
    <row r="6" customHeight="1" spans="1:10">
      <c r="A6" s="23"/>
      <c r="B6" s="23">
        <v>45768</v>
      </c>
      <c r="C6" s="25"/>
      <c r="D6" s="32"/>
      <c r="E6" s="33"/>
      <c r="F6" s="28"/>
      <c r="G6" s="28" t="s">
        <v>18</v>
      </c>
      <c r="H6" s="30">
        <v>26030</v>
      </c>
      <c r="I6" s="30">
        <v>0.098</v>
      </c>
      <c r="J6" s="36">
        <f>H6*I6</f>
        <v>2550.94</v>
      </c>
    </row>
    <row r="7" customHeight="1" spans="1:10">
      <c r="A7" s="23"/>
      <c r="B7" s="23">
        <v>45770</v>
      </c>
      <c r="C7" s="25"/>
      <c r="D7" s="32"/>
      <c r="E7" s="33"/>
      <c r="F7" s="28"/>
      <c r="G7" s="30" t="s">
        <v>19</v>
      </c>
      <c r="H7" s="30">
        <v>26030</v>
      </c>
      <c r="I7" s="30">
        <v>0.55</v>
      </c>
      <c r="J7" s="36">
        <f>H7*I7</f>
        <v>14316.5</v>
      </c>
    </row>
    <row r="8" customHeight="1" spans="10:10">
      <c r="J8" s="1">
        <f>SUM(J3:J7)</f>
        <v>27539.74</v>
      </c>
    </row>
    <row r="12" customHeight="1" spans="1:10">
      <c r="A12" s="38" t="s">
        <v>20</v>
      </c>
      <c r="B12" s="38"/>
      <c r="C12" s="38"/>
      <c r="D12" s="38"/>
      <c r="E12" s="38"/>
      <c r="F12" s="38"/>
      <c r="G12" s="38"/>
      <c r="H12" s="38"/>
      <c r="I12" s="38"/>
      <c r="J12" s="38"/>
    </row>
    <row r="13" customHeight="1" spans="1:10">
      <c r="A13" s="39" t="s">
        <v>21</v>
      </c>
      <c r="B13" s="39" t="s">
        <v>22</v>
      </c>
      <c r="C13" s="39" t="s">
        <v>23</v>
      </c>
      <c r="D13" s="39" t="s">
        <v>24</v>
      </c>
      <c r="E13" s="39" t="s">
        <v>25</v>
      </c>
      <c r="F13" s="39" t="s">
        <v>26</v>
      </c>
      <c r="G13" s="39" t="s">
        <v>27</v>
      </c>
      <c r="H13" s="39" t="s">
        <v>28</v>
      </c>
      <c r="I13" s="39" t="s">
        <v>29</v>
      </c>
      <c r="J13" s="39" t="s">
        <v>30</v>
      </c>
    </row>
    <row r="14" customHeight="1" spans="1:10">
      <c r="A14" s="40">
        <v>1</v>
      </c>
      <c r="B14" s="41">
        <v>45819</v>
      </c>
      <c r="C14" s="39" t="s">
        <v>31</v>
      </c>
      <c r="D14" s="39" t="s">
        <v>32</v>
      </c>
      <c r="E14" s="39" t="s">
        <v>33</v>
      </c>
      <c r="F14" s="39" t="s">
        <v>34</v>
      </c>
      <c r="G14" s="39" t="s">
        <v>35</v>
      </c>
      <c r="H14" s="39">
        <v>208240</v>
      </c>
      <c r="I14" s="42">
        <v>27539.74</v>
      </c>
      <c r="J14" s="43"/>
    </row>
  </sheetData>
  <autoFilter xmlns:etc="http://www.wps.cn/officeDocument/2017/etCustomData" ref="A1:J8" etc:filterBottomFollowUsedRange="0">
    <extLst/>
  </autoFilter>
  <mergeCells count="8">
    <mergeCell ref="A1:J1"/>
    <mergeCell ref="A12:J12"/>
    <mergeCell ref="A3:A7"/>
    <mergeCell ref="B3:B4"/>
    <mergeCell ref="C3:C7"/>
    <mergeCell ref="D3:D7"/>
    <mergeCell ref="E3:E7"/>
    <mergeCell ref="F3:F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zoomScale="85" zoomScaleNormal="85" workbookViewId="0">
      <selection activeCell="F16" sqref="F16"/>
    </sheetView>
  </sheetViews>
  <sheetFormatPr defaultColWidth="24.7272727272727" defaultRowHeight="27" customHeight="1"/>
  <cols>
    <col min="1" max="2" width="16.5727272727273" style="1" customWidth="1"/>
    <col min="3" max="3" width="15.5" style="1" customWidth="1"/>
    <col min="4" max="4" width="14.1545454545455" style="1" customWidth="1"/>
    <col min="5" max="5" width="18.2818181818182" style="1" customWidth="1"/>
    <col min="6" max="6" width="36.3636363636364" style="1" customWidth="1"/>
    <col min="7" max="7" width="57.4363636363636" style="1" customWidth="1"/>
    <col min="8" max="10" width="12.7181818181818" style="1" customWidth="1"/>
    <col min="11" max="11" width="39.2181818181818" style="1" customWidth="1"/>
    <col min="12" max="16375" width="24.7272727272727" style="1" customWidth="1"/>
    <col min="16376" max="16384" width="24.7272727272727" style="1"/>
  </cols>
  <sheetData>
    <row r="1" ht="44" customHeight="1" spans="1:10">
      <c r="A1" s="2" t="s">
        <v>0</v>
      </c>
      <c r="B1" s="2"/>
      <c r="C1" s="2"/>
      <c r="D1" s="2"/>
      <c r="E1" s="3"/>
      <c r="F1" s="2"/>
      <c r="G1" s="2"/>
      <c r="H1" s="2"/>
      <c r="I1" s="2"/>
      <c r="J1" s="2"/>
    </row>
    <row r="2" ht="51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6" t="s">
        <v>7</v>
      </c>
      <c r="H2" s="7" t="s">
        <v>8</v>
      </c>
      <c r="I2" s="19" t="s">
        <v>9</v>
      </c>
      <c r="J2" s="20" t="s">
        <v>10</v>
      </c>
    </row>
    <row r="3" customHeight="1" spans="1:10">
      <c r="A3" s="23">
        <v>45762</v>
      </c>
      <c r="B3" s="24">
        <v>45768</v>
      </c>
      <c r="C3" s="25" t="s">
        <v>11</v>
      </c>
      <c r="D3" s="26" t="s">
        <v>36</v>
      </c>
      <c r="E3" s="27" t="s">
        <v>37</v>
      </c>
      <c r="F3" s="28" t="s">
        <v>38</v>
      </c>
      <c r="G3" s="29" t="s">
        <v>15</v>
      </c>
      <c r="H3" s="30">
        <v>10020</v>
      </c>
      <c r="I3" s="35">
        <v>0.2</v>
      </c>
      <c r="J3" s="36">
        <f t="shared" ref="J3:J12" si="0">H3*I3</f>
        <v>2004</v>
      </c>
    </row>
    <row r="4" customHeight="1" spans="1:10">
      <c r="A4" s="23"/>
      <c r="B4" s="31"/>
      <c r="C4" s="25"/>
      <c r="D4" s="32"/>
      <c r="E4" s="33"/>
      <c r="F4" s="28"/>
      <c r="G4" s="30" t="s">
        <v>16</v>
      </c>
      <c r="H4" s="30">
        <v>10020</v>
      </c>
      <c r="I4" s="30">
        <v>0.07</v>
      </c>
      <c r="J4" s="36">
        <f t="shared" si="0"/>
        <v>701.4</v>
      </c>
    </row>
    <row r="5" customHeight="1" spans="1:10">
      <c r="A5" s="23"/>
      <c r="B5" s="34">
        <v>45792</v>
      </c>
      <c r="C5" s="25"/>
      <c r="D5" s="32"/>
      <c r="E5" s="33"/>
      <c r="F5" s="28"/>
      <c r="G5" s="30" t="s">
        <v>39</v>
      </c>
      <c r="H5" s="30">
        <f>10020*4</f>
        <v>40080</v>
      </c>
      <c r="I5" s="30">
        <v>0.035</v>
      </c>
      <c r="J5" s="36">
        <f t="shared" si="0"/>
        <v>1402.8</v>
      </c>
    </row>
    <row r="6" customHeight="1" spans="1:10">
      <c r="A6" s="23"/>
      <c r="B6" s="23">
        <v>45768</v>
      </c>
      <c r="C6" s="25"/>
      <c r="D6" s="32"/>
      <c r="E6" s="33"/>
      <c r="F6" s="28"/>
      <c r="G6" s="28" t="s">
        <v>18</v>
      </c>
      <c r="H6" s="30">
        <v>10020</v>
      </c>
      <c r="I6" s="30">
        <v>0.098</v>
      </c>
      <c r="J6" s="36">
        <f t="shared" si="0"/>
        <v>981.96</v>
      </c>
    </row>
    <row r="7" customHeight="1" spans="1:10">
      <c r="A7" s="23"/>
      <c r="B7" s="23">
        <v>45770</v>
      </c>
      <c r="C7" s="25"/>
      <c r="D7" s="32"/>
      <c r="E7" s="33"/>
      <c r="F7" s="28"/>
      <c r="G7" s="30" t="s">
        <v>19</v>
      </c>
      <c r="H7" s="30">
        <v>10020</v>
      </c>
      <c r="I7" s="30">
        <v>0.55</v>
      </c>
      <c r="J7" s="36">
        <f t="shared" si="0"/>
        <v>5511</v>
      </c>
    </row>
    <row r="8" customHeight="1" spans="1:10">
      <c r="A8" s="23">
        <v>45773</v>
      </c>
      <c r="B8" s="24">
        <v>45783</v>
      </c>
      <c r="C8" s="25" t="s">
        <v>11</v>
      </c>
      <c r="D8" s="26" t="s">
        <v>40</v>
      </c>
      <c r="E8" s="27" t="s">
        <v>41</v>
      </c>
      <c r="F8" s="28" t="s">
        <v>42</v>
      </c>
      <c r="G8" s="28" t="s">
        <v>15</v>
      </c>
      <c r="H8" s="30">
        <v>10000</v>
      </c>
      <c r="I8" s="35">
        <v>0.2</v>
      </c>
      <c r="J8" s="36">
        <f t="shared" si="0"/>
        <v>2000</v>
      </c>
    </row>
    <row r="9" customHeight="1" spans="1:10">
      <c r="A9" s="23"/>
      <c r="B9" s="31"/>
      <c r="C9" s="25"/>
      <c r="D9" s="32"/>
      <c r="E9" s="33"/>
      <c r="F9" s="28"/>
      <c r="G9" s="30" t="s">
        <v>16</v>
      </c>
      <c r="H9" s="30">
        <v>10000</v>
      </c>
      <c r="I9" s="30">
        <v>0.07</v>
      </c>
      <c r="J9" s="36">
        <f t="shared" si="0"/>
        <v>700</v>
      </c>
    </row>
    <row r="10" customHeight="1" spans="1:10">
      <c r="A10" s="23"/>
      <c r="B10" s="34">
        <v>45792</v>
      </c>
      <c r="C10" s="25"/>
      <c r="D10" s="32"/>
      <c r="E10" s="33"/>
      <c r="F10" s="28"/>
      <c r="G10" s="30" t="s">
        <v>39</v>
      </c>
      <c r="H10" s="30">
        <f>10000*4</f>
        <v>40000</v>
      </c>
      <c r="I10" s="30">
        <v>0.035</v>
      </c>
      <c r="J10" s="36">
        <f t="shared" si="0"/>
        <v>1400</v>
      </c>
    </row>
    <row r="11" customHeight="1" spans="1:10">
      <c r="A11" s="23"/>
      <c r="B11" s="24">
        <v>45783</v>
      </c>
      <c r="C11" s="25"/>
      <c r="D11" s="32"/>
      <c r="E11" s="33"/>
      <c r="F11" s="28"/>
      <c r="G11" s="28" t="s">
        <v>18</v>
      </c>
      <c r="H11" s="30">
        <v>10000</v>
      </c>
      <c r="I11" s="30">
        <v>0.098</v>
      </c>
      <c r="J11" s="36">
        <f t="shared" si="0"/>
        <v>980</v>
      </c>
    </row>
    <row r="12" customHeight="1" spans="1:10">
      <c r="A12" s="23"/>
      <c r="B12" s="31"/>
      <c r="C12" s="25"/>
      <c r="D12" s="32"/>
      <c r="E12" s="33"/>
      <c r="F12" s="28"/>
      <c r="G12" s="30" t="s">
        <v>19</v>
      </c>
      <c r="H12" s="30">
        <v>10000</v>
      </c>
      <c r="I12" s="30">
        <v>0.55</v>
      </c>
      <c r="J12" s="36">
        <f t="shared" si="0"/>
        <v>5500</v>
      </c>
    </row>
    <row r="13" customHeight="1" spans="10:10">
      <c r="J13" s="1">
        <f>SUM(J3:J12)</f>
        <v>21181.16</v>
      </c>
    </row>
  </sheetData>
  <autoFilter xmlns:etc="http://www.wps.cn/officeDocument/2017/etCustomData" ref="A1:J13" etc:filterBottomFollowUsedRange="0">
    <extLst/>
  </autoFilter>
  <mergeCells count="14">
    <mergeCell ref="A1:J1"/>
    <mergeCell ref="A3:A7"/>
    <mergeCell ref="A8:A12"/>
    <mergeCell ref="B3:B4"/>
    <mergeCell ref="B8:B9"/>
    <mergeCell ref="B11:B12"/>
    <mergeCell ref="C3:C7"/>
    <mergeCell ref="C8:C12"/>
    <mergeCell ref="D3:D7"/>
    <mergeCell ref="D8:D12"/>
    <mergeCell ref="E3:E7"/>
    <mergeCell ref="E8:E12"/>
    <mergeCell ref="F3:F7"/>
    <mergeCell ref="F8:F1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zoomScale="85" zoomScaleNormal="85" workbookViewId="0">
      <selection activeCell="J13" sqref="J13"/>
    </sheetView>
  </sheetViews>
  <sheetFormatPr defaultColWidth="24.7272727272727" defaultRowHeight="27" customHeight="1"/>
  <cols>
    <col min="1" max="2" width="16.5727272727273" style="1" customWidth="1"/>
    <col min="3" max="3" width="15.5" style="1" customWidth="1"/>
    <col min="4" max="4" width="14.1545454545455" style="1" customWidth="1"/>
    <col min="5" max="5" width="18.2818181818182" style="1" customWidth="1"/>
    <col min="6" max="6" width="36.3636363636364" style="1" customWidth="1"/>
    <col min="7" max="7" width="57.4363636363636" style="1" customWidth="1"/>
    <col min="8" max="10" width="12.7181818181818" style="1" customWidth="1"/>
    <col min="11" max="11" width="39.2181818181818" style="1" customWidth="1"/>
    <col min="12" max="16375" width="24.7272727272727" style="1" customWidth="1"/>
    <col min="16376" max="16384" width="24.7272727272727" style="1"/>
  </cols>
  <sheetData>
    <row r="1" ht="44" customHeight="1" spans="1:10">
      <c r="A1" s="2" t="s">
        <v>0</v>
      </c>
      <c r="B1" s="2"/>
      <c r="C1" s="2"/>
      <c r="D1" s="2"/>
      <c r="E1" s="3"/>
      <c r="F1" s="2"/>
      <c r="G1" s="2"/>
      <c r="H1" s="2"/>
      <c r="I1" s="2"/>
      <c r="J1" s="2"/>
    </row>
    <row r="2" ht="51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6" t="s">
        <v>7</v>
      </c>
      <c r="H2" s="7" t="s">
        <v>8</v>
      </c>
      <c r="I2" s="19" t="s">
        <v>9</v>
      </c>
      <c r="J2" s="20" t="s">
        <v>43</v>
      </c>
    </row>
    <row r="3" customHeight="1" spans="1:10">
      <c r="A3" s="8">
        <v>45773</v>
      </c>
      <c r="B3" s="9">
        <v>45780</v>
      </c>
      <c r="C3" s="10" t="s">
        <v>11</v>
      </c>
      <c r="D3" s="11" t="s">
        <v>44</v>
      </c>
      <c r="E3" s="12" t="s">
        <v>45</v>
      </c>
      <c r="F3" s="13" t="s">
        <v>46</v>
      </c>
      <c r="G3" s="13" t="s">
        <v>47</v>
      </c>
      <c r="H3" s="14">
        <v>31830</v>
      </c>
      <c r="I3" s="21">
        <v>0.035</v>
      </c>
      <c r="J3" s="22">
        <f>H3*I3</f>
        <v>1114.05</v>
      </c>
    </row>
    <row r="4" customHeight="1" spans="1:10">
      <c r="A4" s="8"/>
      <c r="B4" s="15"/>
      <c r="C4" s="10"/>
      <c r="D4" s="16"/>
      <c r="E4" s="17"/>
      <c r="F4" s="13"/>
      <c r="G4" s="14" t="s">
        <v>48</v>
      </c>
      <c r="H4" s="14">
        <v>31830</v>
      </c>
      <c r="I4" s="14">
        <v>0.012</v>
      </c>
      <c r="J4" s="22">
        <f t="shared" ref="J4:J12" si="0">H4*I4</f>
        <v>381.96</v>
      </c>
    </row>
    <row r="5" customHeight="1" spans="1:10">
      <c r="A5" s="8"/>
      <c r="B5" s="18">
        <v>45782</v>
      </c>
      <c r="C5" s="10"/>
      <c r="D5" s="16"/>
      <c r="E5" s="17"/>
      <c r="F5" s="13"/>
      <c r="G5" s="14" t="s">
        <v>49</v>
      </c>
      <c r="H5" s="14">
        <f>31830*4</f>
        <v>127320</v>
      </c>
      <c r="I5" s="14">
        <v>0.006</v>
      </c>
      <c r="J5" s="22">
        <f t="shared" si="0"/>
        <v>763.92</v>
      </c>
    </row>
    <row r="6" customHeight="1" spans="1:10">
      <c r="A6" s="8"/>
      <c r="B6" s="8">
        <v>45793</v>
      </c>
      <c r="C6" s="10"/>
      <c r="D6" s="16"/>
      <c r="E6" s="17"/>
      <c r="F6" s="13"/>
      <c r="G6" s="13" t="s">
        <v>50</v>
      </c>
      <c r="H6" s="14">
        <v>31830</v>
      </c>
      <c r="I6" s="14">
        <v>0.017</v>
      </c>
      <c r="J6" s="22">
        <f t="shared" si="0"/>
        <v>541.11</v>
      </c>
    </row>
    <row r="7" customHeight="1" spans="1:10">
      <c r="A7" s="8"/>
      <c r="B7" s="8">
        <v>45787</v>
      </c>
      <c r="C7" s="10"/>
      <c r="D7" s="16"/>
      <c r="E7" s="17"/>
      <c r="F7" s="13"/>
      <c r="G7" s="14" t="s">
        <v>51</v>
      </c>
      <c r="H7" s="14">
        <v>31830</v>
      </c>
      <c r="I7" s="14">
        <v>0.085</v>
      </c>
      <c r="J7" s="22">
        <f t="shared" si="0"/>
        <v>2705.55</v>
      </c>
    </row>
    <row r="8" customHeight="1" spans="1:10">
      <c r="A8" s="8">
        <v>45786</v>
      </c>
      <c r="B8" s="9">
        <v>45793</v>
      </c>
      <c r="C8" s="10" t="s">
        <v>11</v>
      </c>
      <c r="D8" s="11" t="s">
        <v>52</v>
      </c>
      <c r="E8" s="12" t="s">
        <v>53</v>
      </c>
      <c r="F8" s="13" t="s">
        <v>54</v>
      </c>
      <c r="G8" s="13" t="s">
        <v>47</v>
      </c>
      <c r="H8" s="14">
        <v>46000</v>
      </c>
      <c r="I8" s="21">
        <v>0.035</v>
      </c>
      <c r="J8" s="22">
        <f t="shared" si="0"/>
        <v>1610</v>
      </c>
    </row>
    <row r="9" customHeight="1" spans="1:10">
      <c r="A9" s="8"/>
      <c r="B9" s="15"/>
      <c r="C9" s="10"/>
      <c r="D9" s="16"/>
      <c r="E9" s="17"/>
      <c r="F9" s="13"/>
      <c r="G9" s="14" t="s">
        <v>48</v>
      </c>
      <c r="H9" s="14">
        <v>46000</v>
      </c>
      <c r="I9" s="14">
        <v>0.012</v>
      </c>
      <c r="J9" s="22">
        <f t="shared" si="0"/>
        <v>552</v>
      </c>
    </row>
    <row r="10" customHeight="1" spans="1:10">
      <c r="A10" s="8"/>
      <c r="B10" s="18">
        <v>45795</v>
      </c>
      <c r="C10" s="10"/>
      <c r="D10" s="16"/>
      <c r="E10" s="17"/>
      <c r="F10" s="13"/>
      <c r="G10" s="14" t="s">
        <v>49</v>
      </c>
      <c r="H10" s="14">
        <f>46000*4</f>
        <v>184000</v>
      </c>
      <c r="I10" s="14">
        <v>0.006</v>
      </c>
      <c r="J10" s="22">
        <f t="shared" si="0"/>
        <v>1104</v>
      </c>
    </row>
    <row r="11" customHeight="1" spans="1:10">
      <c r="A11" s="8"/>
      <c r="B11" s="8">
        <v>45789</v>
      </c>
      <c r="C11" s="10"/>
      <c r="D11" s="16"/>
      <c r="E11" s="17"/>
      <c r="F11" s="13"/>
      <c r="G11" s="13" t="s">
        <v>50</v>
      </c>
      <c r="H11" s="14">
        <v>46000</v>
      </c>
      <c r="I11" s="14">
        <v>0.017</v>
      </c>
      <c r="J11" s="22">
        <f t="shared" si="0"/>
        <v>782</v>
      </c>
    </row>
    <row r="12" customHeight="1" spans="1:10">
      <c r="A12" s="8"/>
      <c r="B12" s="8">
        <v>45793</v>
      </c>
      <c r="C12" s="10"/>
      <c r="D12" s="16"/>
      <c r="E12" s="17"/>
      <c r="F12" s="13"/>
      <c r="G12" s="14" t="s">
        <v>51</v>
      </c>
      <c r="H12" s="14">
        <v>46000</v>
      </c>
      <c r="I12" s="14">
        <v>0.085</v>
      </c>
      <c r="J12" s="22">
        <f t="shared" si="0"/>
        <v>3910</v>
      </c>
    </row>
    <row r="13" customHeight="1" spans="10:10">
      <c r="J13" s="1">
        <f>SUM(J3:J12)</f>
        <v>13464.59</v>
      </c>
    </row>
  </sheetData>
  <autoFilter xmlns:etc="http://www.wps.cn/officeDocument/2017/etCustomData" ref="A1:J13" etc:filterBottomFollowUsedRange="0">
    <extLst/>
  </autoFilter>
  <mergeCells count="13">
    <mergeCell ref="A1:J1"/>
    <mergeCell ref="A3:A7"/>
    <mergeCell ref="A8:A12"/>
    <mergeCell ref="B3:B4"/>
    <mergeCell ref="B8:B9"/>
    <mergeCell ref="C3:C7"/>
    <mergeCell ref="C8:C12"/>
    <mergeCell ref="D3:D7"/>
    <mergeCell ref="D8:D12"/>
    <mergeCell ref="E3:E7"/>
    <mergeCell ref="E8:E12"/>
    <mergeCell ref="F3:F7"/>
    <mergeCell ref="F8:F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国内铭宇-已开</vt:lpstr>
      <vt:lpstr>国内圣琪</vt:lpstr>
      <vt:lpstr>柬埔寨新汇辰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2025-06-11T08:46:15Z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800802BF005649CB902426B90D1C3D9D_13</vt:lpwstr>
  </property>
  <property fmtid="{D5CDD505-2E9C-101B-9397-08002B2CF9AE}" pid="4" name="KSOReadingLayout">
    <vt:bool>false</vt:bool>
  </property>
</Properties>
</file>